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38" i="1" l="1"/>
  <c r="E37" i="1"/>
  <c r="C37" i="1"/>
  <c r="B38" i="1"/>
  <c r="B37" i="1"/>
  <c r="C31" i="1"/>
  <c r="C30" i="1"/>
  <c r="C29" i="1"/>
  <c r="E25" i="1"/>
  <c r="E24" i="1"/>
  <c r="E23" i="1"/>
  <c r="E22" i="1"/>
  <c r="F11" i="1"/>
  <c r="F9" i="1"/>
  <c r="F8" i="1"/>
  <c r="F7" i="1"/>
  <c r="G17" i="1"/>
  <c r="G16" i="1"/>
  <c r="G15" i="1"/>
  <c r="F17" i="1"/>
  <c r="F16" i="1"/>
  <c r="F15" i="1"/>
  <c r="E17" i="1"/>
  <c r="E16" i="1"/>
  <c r="E15" i="1"/>
  <c r="D17" i="1"/>
  <c r="D16" i="1"/>
  <c r="D15" i="1"/>
  <c r="C17" i="1"/>
  <c r="C16" i="1"/>
  <c r="C15" i="1"/>
  <c r="B17" i="1"/>
  <c r="B16" i="1"/>
  <c r="B15" i="1"/>
</calcChain>
</file>

<file path=xl/sharedStrings.xml><?xml version="1.0" encoding="utf-8"?>
<sst xmlns="http://schemas.openxmlformats.org/spreadsheetml/2006/main" count="55" uniqueCount="47">
  <si>
    <t>Tabela de quadro de cargos e valores do Poder Legislativo de Redentora</t>
  </si>
  <si>
    <t>Conforme Lei De Plano de Carreira 920/1993 alterada pelas Leis 1665/2009 e 1844/2012,Lei 2316/2016 (Subsidio 2017/2020),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</si>
  <si>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</si>
  <si>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</si>
  <si>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</si>
  <si>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</si>
  <si>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</si>
  <si>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</si>
  <si>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</si>
  <si>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</si>
  <si>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</si>
  <si>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</si>
  <si>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</si>
  <si>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</si>
  <si>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</si>
  <si>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 xml:space="preserve"> R$ -   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</si>
  <si>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</si>
  <si>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</si>
  <si>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</si>
  <si>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</si>
  <si>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</si>
  <si>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</si>
  <si>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</si>
  <si>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</si>
  <si>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</si>
  <si>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</si>
  <si>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</si>
  <si>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</si>
  <si>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</si>
  <si>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</si>
  <si>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</si>
  <si>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</si>
  <si>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</si>
  <si>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</si>
  <si>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</si>
  <si>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</si>
  <si>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</si>
  <si>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</si>
  <si>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</si>
  <si>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</si>
  <si>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</si>
  <si>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</si>
  <si>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 xml:space="preserve"> Subsidio Mensal </t>
  </si>
  <si>
    <t>Vereador Presidente</t>
  </si>
  <si>
    <t>Vereadores- valores individuais</t>
  </si>
  <si>
    <t>Obs: A verba de representação é valor referente a 50% do Subsidio, destinada ao Vereador Presidente da Mesa Diretora.</t>
  </si>
  <si>
    <t>Lei 1934/2013 (Assessor Jurídico) e Lei 2279/2016 (Assessor da Mesa Diretora), com valores atualizados, por lei n.° 2.521/2020 e lei n.° 2.526/2020.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</si>
</sst>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13" workbookViewId="0">
      <selection activeCell="E26" sqref="E26"/>
    </sheetView>
  </sheetViews>
  <sheetFormatPr defaultRowHeight="15" x14ac:dyDescent="0.25"/>
  <cols>
    <col min="1" max="1" width="27.140625" customWidth="1"/>
    <col min="2" max="2" width="12.5703125" bestFit="1" customWidth="1"/>
    <col min="3" max="3" width="13.42578125" customWidth="1"/>
    <col min="4" max="4" width="12.140625" bestFit="1" customWidth="1"/>
    <col min="5" max="5" width="16.5703125" bestFit="1" customWidth="1"/>
    <col min="6" max="6" width="18.85546875" bestFit="1" customWidth="1"/>
    <col min="7" max="7" width="12.140625" bestFit="1" customWidth="1"/>
  </cols>
  <sheetData>
    <row r="1" spans="1:13" ht="18.75" x14ac:dyDescent="0.3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3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13" x14ac:dyDescent="0.25">
      <c r="A3" s="8" t="s">
        <v>46</v>
      </c>
      <c r="B3" s="8"/>
      <c r="C3" s="8"/>
      <c r="D3" s="8"/>
      <c r="E3" s="8"/>
      <c r="F3" s="8"/>
      <c r="G3" s="8"/>
      <c r="H3" s="8"/>
      <c r="I3" s="8"/>
    </row>
    <row r="4" spans="1:13" x14ac:dyDescent="0.25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13" x14ac:dyDescent="0.25">
      <c r="A5" s="10" t="s">
        <v>3</v>
      </c>
      <c r="B5" s="10"/>
      <c r="C5" s="10"/>
      <c r="D5" s="10"/>
      <c r="E5" s="10"/>
      <c r="F5" s="10"/>
      <c r="G5" s="10"/>
      <c r="H5" s="10"/>
    </row>
    <row r="6" spans="1:13" x14ac:dyDescent="0.25">
      <c r="A6" s="3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13" x14ac:dyDescent="0.25">
      <c r="A7" s="3" t="s">
        <v>9</v>
      </c>
      <c r="B7" s="2">
        <v>1</v>
      </c>
      <c r="C7" s="2">
        <v>5</v>
      </c>
      <c r="D7" s="2">
        <v>1</v>
      </c>
      <c r="E7" s="2" t="s">
        <v>10</v>
      </c>
      <c r="F7" s="5">
        <f>D17</f>
        <v>3233.5408679999996</v>
      </c>
    </row>
    <row r="8" spans="1:13" x14ac:dyDescent="0.25">
      <c r="A8" s="3" t="s">
        <v>11</v>
      </c>
      <c r="B8" s="2">
        <v>1</v>
      </c>
      <c r="C8" s="2">
        <v>5</v>
      </c>
      <c r="D8" s="2">
        <v>1</v>
      </c>
      <c r="E8" s="2" t="s">
        <v>12</v>
      </c>
      <c r="F8" s="5">
        <f>D17</f>
        <v>3233.5408679999996</v>
      </c>
    </row>
    <row r="9" spans="1:13" x14ac:dyDescent="0.25">
      <c r="A9" s="3" t="s">
        <v>13</v>
      </c>
      <c r="B9" s="2">
        <v>1</v>
      </c>
      <c r="C9" s="2">
        <v>5</v>
      </c>
      <c r="D9" s="2">
        <v>1</v>
      </c>
      <c r="E9" s="2" t="s">
        <v>12</v>
      </c>
      <c r="F9" s="5">
        <f>E17</f>
        <v>3423.0143280000002</v>
      </c>
    </row>
    <row r="10" spans="1:13" x14ac:dyDescent="0.25">
      <c r="A10" s="3" t="s">
        <v>14</v>
      </c>
      <c r="B10" s="2">
        <v>3</v>
      </c>
      <c r="C10" s="2">
        <v>1</v>
      </c>
      <c r="D10" s="2">
        <v>0</v>
      </c>
      <c r="E10" s="2" t="s">
        <v>12</v>
      </c>
      <c r="F10" s="5" t="s">
        <v>15</v>
      </c>
    </row>
    <row r="11" spans="1:13" x14ac:dyDescent="0.25">
      <c r="A11" s="3" t="s">
        <v>16</v>
      </c>
      <c r="B11" s="2">
        <v>2</v>
      </c>
      <c r="C11" s="2">
        <v>1</v>
      </c>
      <c r="D11" s="2">
        <v>1</v>
      </c>
      <c r="E11" s="2" t="s">
        <v>12</v>
      </c>
      <c r="F11" s="5">
        <f>E15</f>
        <v>1394.279976</v>
      </c>
    </row>
    <row r="12" spans="1:13" x14ac:dyDescent="0.25">
      <c r="A12" s="9" t="s">
        <v>17</v>
      </c>
      <c r="B12" s="9"/>
      <c r="C12" s="9"/>
      <c r="D12" s="9"/>
      <c r="E12" s="9"/>
      <c r="F12" s="9"/>
      <c r="G12" s="9"/>
      <c r="H12" s="9"/>
      <c r="I12" s="9"/>
      <c r="J12" s="1"/>
      <c r="K12" s="1"/>
      <c r="L12" s="1"/>
      <c r="M12" s="1"/>
    </row>
    <row r="14" spans="1:13" x14ac:dyDescent="0.25">
      <c r="A14" s="3" t="s">
        <v>18</v>
      </c>
      <c r="B14" s="3" t="s">
        <v>19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</row>
    <row r="15" spans="1:13" x14ac:dyDescent="0.25">
      <c r="A15" s="3">
        <v>1</v>
      </c>
      <c r="B15" s="5">
        <f>994.7*7.32%+994.7</f>
        <v>1067.5120400000001</v>
      </c>
      <c r="C15" s="5">
        <f>1146.06*7.32%+1146.06</f>
        <v>1229.9515919999999</v>
      </c>
      <c r="D15" s="5">
        <f>1220.47*7.32%+1220.47</f>
        <v>1309.8084040000001</v>
      </c>
      <c r="E15" s="5">
        <f>1299.18*7.32%+1299.18</f>
        <v>1394.279976</v>
      </c>
      <c r="F15" s="5">
        <f>1384.12*7.32%+1384.12</f>
        <v>1485.4375839999998</v>
      </c>
      <c r="G15" s="5">
        <f>1473.53*7.32%+1473.53</f>
        <v>1581.392396</v>
      </c>
    </row>
    <row r="16" spans="1:13" x14ac:dyDescent="0.25">
      <c r="A16" s="3">
        <v>4</v>
      </c>
      <c r="B16" s="5">
        <f>1706.13*7.32%+1706.13</f>
        <v>1831.018716</v>
      </c>
      <c r="C16" s="5">
        <f>1816.98*7.32%+1816.98</f>
        <v>1949.9829360000001</v>
      </c>
      <c r="D16" s="5">
        <f>1935.09*7.32%+1935.09</f>
        <v>2076.7385879999997</v>
      </c>
      <c r="E16" s="5">
        <f>2061.16*7.32%+2061.16</f>
        <v>2212.036912</v>
      </c>
      <c r="F16" s="5">
        <f>2194.82*7.32%+2194.82</f>
        <v>2355.4808240000002</v>
      </c>
      <c r="G16" s="5">
        <f>2334.89*7.32%+2334.89</f>
        <v>2505.8039479999998</v>
      </c>
    </row>
    <row r="17" spans="1:7" x14ac:dyDescent="0.25">
      <c r="A17" s="3">
        <v>5</v>
      </c>
      <c r="B17" s="5">
        <f>2656.66*7.32%+2656.66</f>
        <v>2851.127512</v>
      </c>
      <c r="C17" s="5">
        <f>2829.1*7.32%+2829.1</f>
        <v>3036.1901199999998</v>
      </c>
      <c r="D17" s="5">
        <f>3012.99*7.32%+3012.99</f>
        <v>3233.5408679999996</v>
      </c>
      <c r="E17" s="5">
        <f>3189.54*7.32%+3189.54</f>
        <v>3423.0143280000002</v>
      </c>
      <c r="F17" s="5">
        <f>3417.4*7.32%+3417.4</f>
        <v>3667.55368</v>
      </c>
      <c r="G17" s="5">
        <f>3639.52*7.32%+3639.52</f>
        <v>3905.9328639999999</v>
      </c>
    </row>
    <row r="20" spans="1:7" x14ac:dyDescent="0.25">
      <c r="A20" s="6" t="s">
        <v>25</v>
      </c>
      <c r="B20" s="6"/>
      <c r="C20" s="6"/>
      <c r="D20" s="6"/>
      <c r="E20" s="6"/>
    </row>
    <row r="21" spans="1:7" x14ac:dyDescent="0.25">
      <c r="A21" s="2"/>
      <c r="B21" s="3" t="s">
        <v>4</v>
      </c>
      <c r="C21" s="3" t="s">
        <v>26</v>
      </c>
      <c r="D21" s="3" t="s">
        <v>6</v>
      </c>
      <c r="E21" s="3" t="s">
        <v>27</v>
      </c>
    </row>
    <row r="22" spans="1:7" x14ac:dyDescent="0.25">
      <c r="A22" s="3" t="s">
        <v>28</v>
      </c>
      <c r="B22" s="2">
        <v>1</v>
      </c>
      <c r="C22" s="2" t="s">
        <v>29</v>
      </c>
      <c r="D22" s="2">
        <v>1</v>
      </c>
      <c r="E22" s="5">
        <f>948.67*7.32%+948.67</f>
        <v>1018.1126439999999</v>
      </c>
    </row>
    <row r="23" spans="1:7" x14ac:dyDescent="0.25">
      <c r="A23" s="3" t="s">
        <v>30</v>
      </c>
      <c r="B23" s="2">
        <v>3</v>
      </c>
      <c r="C23" s="2" t="s">
        <v>29</v>
      </c>
      <c r="D23" s="2">
        <v>1</v>
      </c>
      <c r="E23" s="5">
        <f>948.67*7.32%+948.67</f>
        <v>1018.1126439999999</v>
      </c>
    </row>
    <row r="24" spans="1:7" x14ac:dyDescent="0.25">
      <c r="A24" s="3" t="s">
        <v>31</v>
      </c>
      <c r="B24" s="2">
        <v>1</v>
      </c>
      <c r="C24" s="2" t="s">
        <v>32</v>
      </c>
      <c r="D24" s="2">
        <v>0</v>
      </c>
      <c r="E24" s="5">
        <f>1465.23*7.32%+1465.23</f>
        <v>1572.4848360000001</v>
      </c>
    </row>
    <row r="25" spans="1:7" x14ac:dyDescent="0.25">
      <c r="A25" s="3" t="s">
        <v>33</v>
      </c>
      <c r="B25" s="2">
        <v>1</v>
      </c>
      <c r="C25" s="2" t="s">
        <v>34</v>
      </c>
      <c r="D25" s="2">
        <v>1</v>
      </c>
      <c r="E25" s="5">
        <f>2656.66*7.32%+2656.66</f>
        <v>2851.127512</v>
      </c>
    </row>
    <row r="27" spans="1:7" x14ac:dyDescent="0.25">
      <c r="A27" s="6" t="s">
        <v>35</v>
      </c>
      <c r="B27" s="6"/>
      <c r="C27" s="6"/>
      <c r="D27" s="6"/>
    </row>
    <row r="28" spans="1:7" x14ac:dyDescent="0.25">
      <c r="A28" s="3" t="s">
        <v>36</v>
      </c>
      <c r="B28" s="3" t="s">
        <v>37</v>
      </c>
      <c r="C28" s="3" t="s">
        <v>38</v>
      </c>
      <c r="D28" s="3" t="s">
        <v>6</v>
      </c>
    </row>
    <row r="29" spans="1:7" x14ac:dyDescent="0.25">
      <c r="A29" s="3">
        <v>2</v>
      </c>
      <c r="B29" s="2">
        <v>3</v>
      </c>
      <c r="C29" s="5">
        <f>667.06*7.32%+667.06</f>
        <v>715.88879199999997</v>
      </c>
      <c r="D29" s="2">
        <v>2</v>
      </c>
    </row>
    <row r="30" spans="1:7" x14ac:dyDescent="0.25">
      <c r="A30" s="3">
        <v>1</v>
      </c>
      <c r="B30" s="2">
        <v>2</v>
      </c>
      <c r="C30" s="5">
        <f>492.65*7.32%+492.65</f>
        <v>528.71197999999993</v>
      </c>
      <c r="D30" s="2">
        <v>1</v>
      </c>
    </row>
    <row r="31" spans="1:7" x14ac:dyDescent="0.25">
      <c r="A31" s="3">
        <v>1</v>
      </c>
      <c r="B31" s="2">
        <v>1</v>
      </c>
      <c r="C31" s="5">
        <f>341.29*7.32%+341.29</f>
        <v>366.27242800000005</v>
      </c>
      <c r="D31" s="2">
        <v>1</v>
      </c>
    </row>
    <row r="35" spans="1:7" x14ac:dyDescent="0.25">
      <c r="A35" s="6" t="s">
        <v>39</v>
      </c>
      <c r="B35" s="6"/>
      <c r="C35" s="6"/>
      <c r="D35" s="6"/>
      <c r="E35" s="6"/>
    </row>
    <row r="36" spans="1:7" x14ac:dyDescent="0.25">
      <c r="A36" s="4"/>
      <c r="B36" s="3" t="s">
        <v>40</v>
      </c>
      <c r="C36" s="3" t="s">
        <v>41</v>
      </c>
      <c r="D36" s="3"/>
      <c r="E36" s="3" t="s">
        <v>42</v>
      </c>
    </row>
    <row r="37" spans="1:7" x14ac:dyDescent="0.25">
      <c r="A37" s="4" t="s">
        <v>43</v>
      </c>
      <c r="B37" s="5">
        <f>3035.03*7.32%+3035.03</f>
        <v>3257.1941960000004</v>
      </c>
      <c r="C37" s="5">
        <f>B37/2</f>
        <v>1628.5970980000002</v>
      </c>
      <c r="D37" s="5"/>
      <c r="E37" s="5">
        <f>B37+C37</f>
        <v>4885.7912940000006</v>
      </c>
    </row>
    <row r="38" spans="1:7" x14ac:dyDescent="0.25">
      <c r="A38" s="4" t="s">
        <v>44</v>
      </c>
      <c r="B38" s="5">
        <f>B37</f>
        <v>3257.1941960000004</v>
      </c>
      <c r="C38" s="5" t="s">
        <v>15</v>
      </c>
      <c r="D38" s="5"/>
      <c r="E38" s="5">
        <f>B38</f>
        <v>3257.1941960000004</v>
      </c>
    </row>
    <row r="39" spans="1:7" x14ac:dyDescent="0.25">
      <c r="A39" s="1" t="s">
        <v>45</v>
      </c>
      <c r="B39" s="1"/>
      <c r="C39" s="1"/>
      <c r="D39" s="1"/>
      <c r="E39" s="1"/>
      <c r="F39" s="1"/>
      <c r="G39" s="1"/>
    </row>
  </sheetData>
  <sheetProtection password="CC51" sheet="1" objects="1" scenarios="1"/>
  <mergeCells count="9">
    <mergeCell ref="A20:E20"/>
    <mergeCell ref="A27:D27"/>
    <mergeCell ref="A35:E35"/>
    <mergeCell ref="A1:I1"/>
    <mergeCell ref="A2:I2"/>
    <mergeCell ref="A3:I3"/>
    <mergeCell ref="A4:I4"/>
    <mergeCell ref="A12:I12"/>
    <mergeCell ref="A5:H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2020-03-09T12:42:53Z</dcterms:modified>
</cp:coreProperties>
</file>