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9" i="1" l="1"/>
  <c r="E39" i="1" s="1"/>
  <c r="B38" i="1"/>
  <c r="C32" i="1"/>
  <c r="C31" i="1"/>
  <c r="C30" i="1"/>
  <c r="E26" i="1"/>
  <c r="E25" i="1"/>
  <c r="E24" i="1"/>
  <c r="E23" i="1"/>
  <c r="G18" i="1"/>
  <c r="G17" i="1"/>
  <c r="G16" i="1"/>
  <c r="F18" i="1"/>
  <c r="F17" i="1"/>
  <c r="F16" i="1"/>
  <c r="E18" i="1"/>
  <c r="F10" i="1" s="1"/>
  <c r="E17" i="1"/>
  <c r="E16" i="1"/>
  <c r="F12" i="1" s="1"/>
  <c r="D18" i="1"/>
  <c r="F8" i="1" s="1"/>
  <c r="D17" i="1"/>
  <c r="D16" i="1"/>
  <c r="B16" i="1"/>
  <c r="C18" i="1"/>
  <c r="C17" i="1"/>
  <c r="C16" i="1"/>
  <c r="B18" i="1"/>
  <c r="B17" i="1"/>
  <c r="F9" i="1" l="1"/>
  <c r="C38" i="1"/>
  <c r="E38" i="1" s="1"/>
</calcChain>
</file>

<file path=xl/sharedStrings.xml><?xml version="1.0" encoding="utf-8"?>
<sst xmlns="http://schemas.openxmlformats.org/spreadsheetml/2006/main" count="54" uniqueCount="47">
  <si>
    <t>Lei 1934/2013 (Assessor Jurídico) e Lei 2279/2016 (Assessor da Mesa Diretora).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</si>
  <si>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</si>
  <si>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</si>
  <si>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</si>
  <si>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</si>
  <si>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</si>
  <si>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</si>
  <si>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</si>
  <si>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</si>
  <si>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</si>
  <si>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</si>
  <si>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</si>
  <si>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</si>
  <si>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</si>
  <si>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>Zeladora</t>
  </si>
  <si>
    <t>OBS: O sálario base mensal obedece a Classe (A, B, C, D, E ou F) de cada servidor tomando por base o tempo de serviço do mesmo com reajustes anuais conforme data base.</t>
  </si>
  <si>
    <t>Padrão/Classe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</si>
  <si>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</si>
  <si>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</si>
  <si>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</si>
  <si>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</si>
  <si>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</si>
  <si>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</si>
  <si>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</si>
  <si>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</si>
  <si>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</si>
  <si>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</si>
  <si>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</si>
  <si>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</si>
  <si>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da Mesa Diretora</t>
  </si>
  <si>
    <t>CC-3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</si>
  <si>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</si>
  <si>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</si>
  <si>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</si>
  <si>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</si>
  <si>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</si>
  <si>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</si>
  <si>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</si>
  <si>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</si>
  <si>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</si>
  <si>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 xml:space="preserve"> Subsidio Mensal </t>
  </si>
  <si>
    <t>Vereador Presidente</t>
  </si>
  <si>
    <t>Vereadores- valores individuais</t>
  </si>
  <si>
    <t>Obs: A verba de representação é valor referente a 50% do Subsidio, destinada ao Vereador Presidente da Mesa Diretora.</t>
  </si>
  <si>
    <t>Tabela de quadro de cargos e valores do Poder Legislativo de Redentora 2023</t>
  </si>
  <si>
    <t>Conforme Lei de Plano de Carreira 920/1993 alterada pelas Leis 1665/2009 e 1844/2012, Lei 2558/2020 (Subsidio 2021/2024),</t>
  </si>
  <si>
    <r>
      <t xml:space="preserve">Reajuste conforme Leis n.° </t>
    </r>
    <r>
      <rPr>
        <sz val="11"/>
        <color theme="1"/>
        <rFont val="Calibri"/>
        <family val="2"/>
        <scheme val="minor"/>
      </rPr>
      <t>2.746/2023  e n.° 2.747/2023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</si>
</sst>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8" fontId="0" fillId="0" borderId="1" xfId="0" applyNumberFormat="1" applyBorder="1"/>
    <xf numFmtId="0" fontId="4" fillId="0" borderId="0" xfId="0" applyFont="1"/>
    <xf numFmtId="44" fontId="0" fillId="0" borderId="1" xfId="0" applyNumberFormat="1" applyBorder="1"/>
    <xf numFmtId="44" fontId="0" fillId="0" borderId="1" xfId="1" applyFont="1" applyBorder="1"/>
    <xf numFmtId="0" fontId="0" fillId="0" borderId="0" xfId="0" applyFont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7" workbookViewId="0">
      <selection activeCell="D24" sqref="D24"/>
    </sheetView>
  </sheetViews>
  <sheetFormatPr defaultRowHeight="15" x14ac:dyDescent="0.25"/>
  <cols>
    <col min="1" max="1" width="32.85546875" customWidth="1"/>
    <col min="2" max="2" width="12.5703125" bestFit="1" customWidth="1"/>
    <col min="3" max="3" width="20" customWidth="1"/>
    <col min="4" max="4" width="12.140625" bestFit="1" customWidth="1"/>
    <col min="5" max="5" width="16.7109375" bestFit="1" customWidth="1"/>
    <col min="6" max="6" width="19" bestFit="1" customWidth="1"/>
    <col min="7" max="7" width="13.140625" customWidth="1"/>
  </cols>
  <sheetData>
    <row r="1" spans="1:7" x14ac:dyDescent="0.25">
      <c r="A1" s="11" t="s">
        <v>44</v>
      </c>
      <c r="B1" s="11"/>
      <c r="C1" s="11"/>
      <c r="D1" s="11"/>
      <c r="E1" s="11"/>
      <c r="F1" s="11"/>
      <c r="G1" s="11"/>
    </row>
    <row r="2" spans="1:7" x14ac:dyDescent="0.25">
      <c r="A2" s="12" t="s">
        <v>45</v>
      </c>
      <c r="B2" s="12"/>
      <c r="C2" s="12"/>
      <c r="D2" s="12"/>
      <c r="E2" s="12"/>
      <c r="F2" s="12"/>
      <c r="G2" s="12"/>
    </row>
    <row r="3" spans="1:7" x14ac:dyDescent="0.25">
      <c r="A3" s="12" t="s">
        <v>0</v>
      </c>
      <c r="B3" s="12"/>
      <c r="C3" s="12"/>
      <c r="D3" s="12"/>
      <c r="E3" s="12"/>
      <c r="F3" s="12"/>
      <c r="G3" s="12"/>
    </row>
    <row r="4" spans="1:7" x14ac:dyDescent="0.25">
      <c r="A4" s="8" t="s">
        <v>46</v>
      </c>
      <c r="B4" s="8"/>
      <c r="C4" s="8"/>
      <c r="D4" s="8"/>
      <c r="E4" s="8"/>
      <c r="F4" s="8"/>
      <c r="G4" s="8"/>
    </row>
    <row r="5" spans="1:7" x14ac:dyDescent="0.25">
      <c r="A5" s="1" t="s">
        <v>1</v>
      </c>
      <c r="B5" s="1"/>
      <c r="C5" s="1"/>
      <c r="D5" s="1"/>
      <c r="E5" s="1"/>
      <c r="F5" s="1"/>
      <c r="G5" s="1"/>
    </row>
    <row r="6" spans="1:7" x14ac:dyDescent="0.25">
      <c r="A6" s="13" t="s">
        <v>2</v>
      </c>
      <c r="B6" s="14"/>
      <c r="C6" s="14"/>
      <c r="D6" s="14"/>
      <c r="E6" s="14"/>
      <c r="F6" s="15"/>
    </row>
    <row r="7" spans="1:7" x14ac:dyDescent="0.25">
      <c r="A7" s="2"/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</row>
    <row r="8" spans="1:7" x14ac:dyDescent="0.25">
      <c r="A8" s="2" t="s">
        <v>8</v>
      </c>
      <c r="B8" s="3">
        <v>1</v>
      </c>
      <c r="C8" s="3">
        <v>5</v>
      </c>
      <c r="D8" s="3">
        <v>1</v>
      </c>
      <c r="E8" s="3" t="s">
        <v>9</v>
      </c>
      <c r="F8" s="6">
        <f>D18</f>
        <v>3764.8862570000001</v>
      </c>
    </row>
    <row r="9" spans="1:7" x14ac:dyDescent="0.25">
      <c r="A9" s="2" t="s">
        <v>10</v>
      </c>
      <c r="B9" s="3">
        <v>1</v>
      </c>
      <c r="C9" s="3">
        <v>5</v>
      </c>
      <c r="D9" s="3">
        <v>1</v>
      </c>
      <c r="E9" s="3" t="s">
        <v>11</v>
      </c>
      <c r="F9" s="6">
        <f>D18</f>
        <v>3764.8862570000001</v>
      </c>
    </row>
    <row r="10" spans="1:7" x14ac:dyDescent="0.25">
      <c r="A10" s="2" t="s">
        <v>12</v>
      </c>
      <c r="B10" s="3">
        <v>1</v>
      </c>
      <c r="C10" s="3">
        <v>5</v>
      </c>
      <c r="D10" s="3">
        <v>1</v>
      </c>
      <c r="E10" s="3" t="s">
        <v>11</v>
      </c>
      <c r="F10" s="6">
        <f>E18</f>
        <v>3985.4901440000003</v>
      </c>
    </row>
    <row r="11" spans="1:7" x14ac:dyDescent="0.25">
      <c r="A11" s="2" t="s">
        <v>13</v>
      </c>
      <c r="B11" s="3">
        <v>3</v>
      </c>
      <c r="C11" s="3">
        <v>1</v>
      </c>
      <c r="D11" s="3">
        <v>0</v>
      </c>
      <c r="E11" s="3" t="s">
        <v>11</v>
      </c>
      <c r="F11" s="7">
        <v>0</v>
      </c>
    </row>
    <row r="12" spans="1:7" x14ac:dyDescent="0.25">
      <c r="A12" s="2" t="s">
        <v>14</v>
      </c>
      <c r="B12" s="3">
        <v>2</v>
      </c>
      <c r="C12" s="3">
        <v>1</v>
      </c>
      <c r="D12" s="3">
        <v>1</v>
      </c>
      <c r="E12" s="3" t="s">
        <v>11</v>
      </c>
      <c r="F12" s="6">
        <f>E16</f>
        <v>1623.389866</v>
      </c>
    </row>
    <row r="13" spans="1:7" x14ac:dyDescent="0.25">
      <c r="A13" s="1" t="s">
        <v>15</v>
      </c>
      <c r="B13" s="1"/>
      <c r="C13" s="1"/>
      <c r="D13" s="1"/>
      <c r="E13" s="1"/>
      <c r="F13" s="5"/>
      <c r="G13" s="5"/>
    </row>
    <row r="15" spans="1:7" x14ac:dyDescent="0.25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20</v>
      </c>
      <c r="F15" s="2" t="s">
        <v>21</v>
      </c>
      <c r="G15" s="2" t="s">
        <v>22</v>
      </c>
    </row>
    <row r="16" spans="1:7" x14ac:dyDescent="0.25">
      <c r="A16" s="2">
        <v>1</v>
      </c>
      <c r="B16" s="7">
        <f>1174.9*5.79%+1174.9</f>
        <v>1242.9267100000002</v>
      </c>
      <c r="C16" s="7">
        <f>1353.68*5.79%+1353.68</f>
        <v>1432.058072</v>
      </c>
      <c r="D16" s="7">
        <f>1441.58*5.79%+1441.58</f>
        <v>1525.0474819999999</v>
      </c>
      <c r="E16" s="7">
        <f>1534.54*5.79%+1534.54</f>
        <v>1623.389866</v>
      </c>
      <c r="F16" s="7">
        <f>1634.88*5.79%+1634.88</f>
        <v>1729.5395520000002</v>
      </c>
      <c r="G16" s="7">
        <f>1740.48*5.79%+1740.48</f>
        <v>1841.253792</v>
      </c>
    </row>
    <row r="17" spans="1:7" x14ac:dyDescent="0.25">
      <c r="A17" s="2">
        <v>4</v>
      </c>
      <c r="B17" s="7">
        <f>2015.22*5.79%+2015.22</f>
        <v>2131.9012379999999</v>
      </c>
      <c r="C17" s="7">
        <f>2146.15*5.79%+2146.15</f>
        <v>2270.4120849999999</v>
      </c>
      <c r="D17" s="7">
        <f>2285.66*5.79%+2285.66</f>
        <v>2417.999714</v>
      </c>
      <c r="E17" s="7">
        <f>2434.57*5.79%+2434.57</f>
        <v>2575.5316030000004</v>
      </c>
      <c r="F17" s="7">
        <f>2592.44*5.79%+2592.44</f>
        <v>2742.5422760000001</v>
      </c>
      <c r="G17" s="7">
        <f>2757.88*5.79%+2757.88</f>
        <v>2917.561252</v>
      </c>
    </row>
    <row r="18" spans="1:7" x14ac:dyDescent="0.25">
      <c r="A18" s="2">
        <v>5</v>
      </c>
      <c r="B18" s="7">
        <f>3137.95*5.79%+3137.95</f>
        <v>3319.6373049999997</v>
      </c>
      <c r="C18" s="7">
        <f>3341.63*5.79%+3341.63</f>
        <v>3535.110377</v>
      </c>
      <c r="D18" s="7">
        <f>3558.83*5.79%+3558.83</f>
        <v>3764.8862570000001</v>
      </c>
      <c r="E18" s="7">
        <f>3767.36*5.79%+3767.36</f>
        <v>3985.4901440000003</v>
      </c>
      <c r="F18" s="7">
        <f>4036.51*5.79%+4036.51</f>
        <v>4270.2239289999998</v>
      </c>
      <c r="G18" s="7">
        <f>4298.87*5.79%+4298.87</f>
        <v>4547.7745729999997</v>
      </c>
    </row>
    <row r="21" spans="1:7" x14ac:dyDescent="0.25">
      <c r="A21" s="13" t="s">
        <v>23</v>
      </c>
      <c r="B21" s="14"/>
      <c r="C21" s="14"/>
      <c r="D21" s="14"/>
      <c r="E21" s="15"/>
    </row>
    <row r="22" spans="1:7" x14ac:dyDescent="0.25">
      <c r="A22" s="2"/>
      <c r="B22" s="2" t="s">
        <v>3</v>
      </c>
      <c r="C22" s="2" t="s">
        <v>24</v>
      </c>
      <c r="D22" s="2" t="s">
        <v>5</v>
      </c>
      <c r="E22" s="2" t="s">
        <v>25</v>
      </c>
    </row>
    <row r="23" spans="1:7" x14ac:dyDescent="0.25">
      <c r="A23" s="2" t="s">
        <v>26</v>
      </c>
      <c r="B23" s="3">
        <v>1</v>
      </c>
      <c r="C23" s="3" t="s">
        <v>27</v>
      </c>
      <c r="D23" s="3">
        <v>1</v>
      </c>
      <c r="E23" s="7">
        <f>1120.53*5.79%+1120.53</f>
        <v>1185.4086869999999</v>
      </c>
    </row>
    <row r="24" spans="1:7" x14ac:dyDescent="0.25">
      <c r="A24" s="2" t="s">
        <v>28</v>
      </c>
      <c r="B24" s="3">
        <v>3</v>
      </c>
      <c r="C24" s="3" t="s">
        <v>27</v>
      </c>
      <c r="D24" s="3">
        <v>2</v>
      </c>
      <c r="E24" s="7">
        <f>1120.53*5.79%+1120.53</f>
        <v>1185.4086869999999</v>
      </c>
    </row>
    <row r="25" spans="1:7" x14ac:dyDescent="0.25">
      <c r="A25" s="2" t="s">
        <v>29</v>
      </c>
      <c r="B25" s="3">
        <v>1</v>
      </c>
      <c r="C25" s="3" t="s">
        <v>30</v>
      </c>
      <c r="D25" s="3">
        <v>0</v>
      </c>
      <c r="E25" s="7">
        <f>1730.67*5.79%+1730.67</f>
        <v>1830.8757930000002</v>
      </c>
    </row>
    <row r="26" spans="1:7" x14ac:dyDescent="0.25">
      <c r="A26" s="2" t="s">
        <v>31</v>
      </c>
      <c r="B26" s="3">
        <v>1</v>
      </c>
      <c r="C26" s="3" t="s">
        <v>32</v>
      </c>
      <c r="D26" s="3">
        <v>1</v>
      </c>
      <c r="E26" s="7">
        <f>3137.95*5.79%+3137.95</f>
        <v>3319.6373049999997</v>
      </c>
    </row>
    <row r="27" spans="1:7" x14ac:dyDescent="0.25">
      <c r="A27" s="3"/>
      <c r="B27" s="3"/>
      <c r="C27" s="3"/>
      <c r="D27" s="3"/>
    </row>
    <row r="28" spans="1:7" x14ac:dyDescent="0.25">
      <c r="A28" s="13" t="s">
        <v>33</v>
      </c>
      <c r="B28" s="14"/>
      <c r="C28" s="14"/>
      <c r="D28" s="15"/>
    </row>
    <row r="29" spans="1:7" x14ac:dyDescent="0.25">
      <c r="A29" s="2" t="s">
        <v>34</v>
      </c>
      <c r="B29" s="2" t="s">
        <v>35</v>
      </c>
      <c r="C29" s="2" t="s">
        <v>36</v>
      </c>
      <c r="D29" s="2" t="s">
        <v>5</v>
      </c>
    </row>
    <row r="30" spans="1:7" x14ac:dyDescent="0.25">
      <c r="A30" s="2">
        <v>2</v>
      </c>
      <c r="B30" s="3">
        <v>3</v>
      </c>
      <c r="C30" s="4">
        <f>787.91*5.79%+787.91</f>
        <v>833.529989</v>
      </c>
      <c r="D30" s="3">
        <v>2</v>
      </c>
    </row>
    <row r="31" spans="1:7" x14ac:dyDescent="0.25">
      <c r="A31" s="2">
        <v>1</v>
      </c>
      <c r="B31" s="3">
        <v>2</v>
      </c>
      <c r="C31" s="4">
        <f>581.9*5.79%+581.9</f>
        <v>615.59200999999996</v>
      </c>
      <c r="D31" s="3">
        <v>1</v>
      </c>
    </row>
    <row r="32" spans="1:7" x14ac:dyDescent="0.25">
      <c r="A32" s="2">
        <v>1</v>
      </c>
      <c r="B32" s="3">
        <v>1</v>
      </c>
      <c r="C32" s="4">
        <f>403.12*5.79%+403.12</f>
        <v>426.46064799999999</v>
      </c>
      <c r="D32" s="3">
        <v>1</v>
      </c>
    </row>
    <row r="36" spans="1:6" x14ac:dyDescent="0.25">
      <c r="A36" s="13" t="s">
        <v>37</v>
      </c>
      <c r="B36" s="14"/>
      <c r="C36" s="14"/>
      <c r="D36" s="14"/>
      <c r="E36" s="15"/>
    </row>
    <row r="37" spans="1:6" x14ac:dyDescent="0.25">
      <c r="A37" s="2"/>
      <c r="B37" s="2" t="s">
        <v>38</v>
      </c>
      <c r="C37" s="2" t="s">
        <v>39</v>
      </c>
      <c r="D37" s="2"/>
      <c r="E37" s="2" t="s">
        <v>40</v>
      </c>
    </row>
    <row r="38" spans="1:6" x14ac:dyDescent="0.25">
      <c r="A38" s="2" t="s">
        <v>41</v>
      </c>
      <c r="B38" s="7">
        <f>3584.86*5.79%+3584.86</f>
        <v>3792.4233940000004</v>
      </c>
      <c r="C38" s="9">
        <f>B38/2</f>
        <v>1896.2116970000002</v>
      </c>
      <c r="D38" s="10"/>
      <c r="E38" s="7">
        <f>B38+C38</f>
        <v>5688.6350910000001</v>
      </c>
    </row>
    <row r="39" spans="1:6" x14ac:dyDescent="0.25">
      <c r="A39" s="2" t="s">
        <v>42</v>
      </c>
      <c r="B39" s="7">
        <f>3584.86*5.79%+3584.86</f>
        <v>3792.4233940000004</v>
      </c>
      <c r="C39" s="9">
        <v>0</v>
      </c>
      <c r="D39" s="10"/>
      <c r="E39" s="7">
        <f>B39</f>
        <v>3792.4233940000004</v>
      </c>
    </row>
    <row r="40" spans="1:6" x14ac:dyDescent="0.25">
      <c r="A40" s="1" t="s">
        <v>43</v>
      </c>
      <c r="B40" s="1"/>
      <c r="C40" s="1"/>
      <c r="D40" s="1"/>
      <c r="E40" s="1"/>
      <c r="F40" s="1"/>
    </row>
  </sheetData>
  <sheetProtection password="CC51" sheet="1" objects="1" scenarios="1"/>
  <mergeCells count="10">
    <mergeCell ref="C39:D39"/>
    <mergeCell ref="A36:E36"/>
    <mergeCell ref="A28:D28"/>
    <mergeCell ref="A21:E21"/>
    <mergeCell ref="A6:F6"/>
    <mergeCell ref="A4:G4"/>
    <mergeCell ref="C38:D38"/>
    <mergeCell ref="A1:G1"/>
    <mergeCell ref="A2:G2"/>
    <mergeCell ref="A3:G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2023-08-18T13:33:50Z</dcterms:modified>
</cp:coreProperties>
</file>