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11" i="1" l="1"/>
  <c r="F9" i="1"/>
  <c r="F8" i="1"/>
  <c r="F7" i="1"/>
  <c r="E38" i="1" l="1"/>
  <c r="B38" i="1"/>
  <c r="E37" i="1"/>
  <c r="C37" i="1"/>
  <c r="B37" i="1"/>
  <c r="C31" i="1"/>
  <c r="C30" i="1"/>
  <c r="C29" i="1"/>
  <c r="E25" i="1"/>
  <c r="E24" i="1"/>
  <c r="E23" i="1"/>
  <c r="E22" i="1"/>
  <c r="G17" i="1"/>
  <c r="G16" i="1"/>
  <c r="G15" i="1"/>
  <c r="F17" i="1"/>
  <c r="F16" i="1"/>
  <c r="F15" i="1"/>
  <c r="E17" i="1"/>
  <c r="E16" i="1"/>
  <c r="E15" i="1"/>
  <c r="D17" i="1"/>
  <c r="D16" i="1"/>
  <c r="D15" i="1"/>
  <c r="C17" i="1"/>
  <c r="C16" i="1"/>
  <c r="C15" i="1"/>
  <c r="B17" i="1"/>
  <c r="B16" i="1"/>
  <c r="B15" i="1"/>
</calcChain>
</file>

<file path=xl/sharedStrings.xml><?xml version="1.0" encoding="utf-8"?>
<sst xmlns="http://schemas.openxmlformats.org/spreadsheetml/2006/main" count="55" uniqueCount="47">
  <si>
    <t>Conforme Lei de Plano de Carreira 920/1993 alterada pelas Leis 1665/2009 e 1844/2012, Lei 2258/2020 (Subsidio 2021/2024),</t>
  </si>
  <si>
    <t>Lei 1934/2013 (Assessor Jurídico) e Lei 2279/2016 (Assessor da Mesa Diretora).</t>
  </si>
  <si>
    <t>Fonte: Setor de Contabilidade da Câmara de Vereadores de Redentora-RS</t>
  </si>
  <si>
    <t>Cargos de Provimento efetivo e classes</t>
  </si>
  <si>
    <t>N.° de cargos</t>
  </si>
  <si>
    <t>Padrão</t>
  </si>
  <si>
    <t>Ocupação</t>
  </si>
  <si>
    <t>Carga  Horária</t>
  </si>
  <si>
    <t>Sálario base Mensal</t>
  </si>
  <si>
    <t>Técnico em contabilidade</t>
  </si>
  <si>
    <t>35 hrs</t>
  </si>
  <si>
    <t>Assessor administrativo</t>
  </si>
  <si>
    <t>35hrs</t>
  </si>
  <si>
    <t>Tesoureiro</t>
  </si>
  <si>
    <t>Vigilante</t>
  </si>
  <si>
    <t xml:space="preserve">  R$ -    </t>
  </si>
  <si>
    <t>Zeladora</t>
  </si>
  <si>
    <t>OBS: O sálario base mensal obedece a Classe (A, B, C, D, E ou F) de cada servidor tomando por base o tempo de serviço do mesmo com reajustes anuais conforme data base.</t>
  </si>
  <si>
    <t>Padrão/Classe</t>
  </si>
  <si>
    <t>A</t>
  </si>
  <si>
    <t>B</t>
  </si>
  <si>
    <t>C</t>
  </si>
  <si>
    <t>D</t>
  </si>
  <si>
    <t>E</t>
  </si>
  <si>
    <t>F</t>
  </si>
  <si>
    <t>Quadro de Cargos em Comissão</t>
  </si>
  <si>
    <t>CCs</t>
  </si>
  <si>
    <t>Sál. Base Mês</t>
  </si>
  <si>
    <t>Assessor de Orgão</t>
  </si>
  <si>
    <t>CC-1</t>
  </si>
  <si>
    <t>Assessor de Bancada</t>
  </si>
  <si>
    <t>Assessor da Mesa Diretora</t>
  </si>
  <si>
    <t>CC-3</t>
  </si>
  <si>
    <t>Assessor Jurídico</t>
  </si>
  <si>
    <t>CC-5</t>
  </si>
  <si>
    <t>Quadro de funções gratificadas</t>
  </si>
  <si>
    <t>N.° de Cargos</t>
  </si>
  <si>
    <t>FGs</t>
  </si>
  <si>
    <t>Remuneração</t>
  </si>
  <si>
    <t>Agentes Políticos</t>
  </si>
  <si>
    <t>Subsidio</t>
  </si>
  <si>
    <t>Verba de Representação</t>
  </si>
  <si>
    <t xml:space="preserve"> Subsidio Mensal </t>
  </si>
  <si>
    <t>Vereador Presidente</t>
  </si>
  <si>
    <t>Vereadores- valores individuais</t>
  </si>
  <si>
    <t>Obs: A verba de representação é valor referente a 50% do Subsidio, destinada ao Vereador Presidente da Mesa Diretora.</t>
  </si>
  <si>
    <t>Tabela de quadro de cargos e valores do Poder Legislativo de Redentora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</si>
</sst>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8" fontId="0" fillId="0" borderId="1" xfId="0" applyNumberFormat="1" applyBorder="1"/>
    <xf numFmtId="0" fontId="1" fillId="0" borderId="1" xfId="0" applyFont="1" applyBorder="1"/>
    <xf numFmtId="8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D24" sqref="D24"/>
    </sheetView>
  </sheetViews>
  <sheetFormatPr defaultRowHeight="15" x14ac:dyDescent="0.25"/>
  <cols>
    <col min="1" max="1" width="29.5703125" customWidth="1"/>
    <col min="2" max="2" width="12.42578125" bestFit="1" customWidth="1"/>
    <col min="3" max="3" width="23" bestFit="1" customWidth="1"/>
    <col min="4" max="4" width="10.7109375" bestFit="1" customWidth="1"/>
    <col min="5" max="5" width="16.42578125" bestFit="1" customWidth="1"/>
    <col min="6" max="6" width="18.85546875" bestFit="1" customWidth="1"/>
    <col min="7" max="7" width="10.7109375" bestFit="1" customWidth="1"/>
    <col min="10" max="10" width="10.7109375" bestFit="1" customWidth="1"/>
  </cols>
  <sheetData>
    <row r="1" spans="1:13" x14ac:dyDescent="0.25">
      <c r="A1" s="8" t="s">
        <v>46</v>
      </c>
      <c r="B1" s="8"/>
      <c r="C1" s="8"/>
      <c r="D1" s="8"/>
      <c r="E1" s="8"/>
      <c r="F1" s="8"/>
      <c r="G1" s="8"/>
    </row>
    <row r="2" spans="1:13" x14ac:dyDescent="0.25">
      <c r="A2" s="9" t="s">
        <v>0</v>
      </c>
      <c r="B2" s="9"/>
      <c r="C2" s="9"/>
      <c r="D2" s="9"/>
      <c r="E2" s="9"/>
      <c r="F2" s="9"/>
      <c r="G2" s="9"/>
    </row>
    <row r="3" spans="1:13" x14ac:dyDescent="0.25">
      <c r="A3" s="9" t="s">
        <v>1</v>
      </c>
      <c r="B3" s="9"/>
      <c r="C3" s="9"/>
      <c r="D3" s="9"/>
      <c r="E3" s="9"/>
      <c r="F3" s="9"/>
      <c r="G3" s="9"/>
    </row>
    <row r="4" spans="1:13" x14ac:dyDescent="0.25">
      <c r="A4" s="1" t="s">
        <v>2</v>
      </c>
      <c r="B4" s="1"/>
      <c r="C4" s="1"/>
      <c r="D4" s="1"/>
      <c r="E4" s="1"/>
      <c r="F4" s="1"/>
      <c r="G4" s="1"/>
    </row>
    <row r="5" spans="1:13" x14ac:dyDescent="0.25">
      <c r="A5" s="7" t="s">
        <v>3</v>
      </c>
      <c r="B5" s="7"/>
      <c r="C5" s="7"/>
      <c r="D5" s="7"/>
      <c r="E5" s="7"/>
      <c r="F5" s="7"/>
    </row>
    <row r="6" spans="1:13" x14ac:dyDescent="0.25">
      <c r="A6" s="5"/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</row>
    <row r="7" spans="1:13" x14ac:dyDescent="0.25">
      <c r="A7" s="5" t="s">
        <v>9</v>
      </c>
      <c r="B7" s="3">
        <v>1</v>
      </c>
      <c r="C7" s="3">
        <v>5</v>
      </c>
      <c r="D7" s="3">
        <v>1</v>
      </c>
      <c r="E7" s="3" t="s">
        <v>10</v>
      </c>
      <c r="F7" s="4">
        <f>D17</f>
        <v>3558.834124</v>
      </c>
    </row>
    <row r="8" spans="1:13" x14ac:dyDescent="0.25">
      <c r="A8" s="5" t="s">
        <v>11</v>
      </c>
      <c r="B8" s="3">
        <v>1</v>
      </c>
      <c r="C8" s="3">
        <v>5</v>
      </c>
      <c r="D8" s="3">
        <v>1</v>
      </c>
      <c r="E8" s="3" t="s">
        <v>12</v>
      </c>
      <c r="F8" s="4">
        <f>D17</f>
        <v>3558.834124</v>
      </c>
    </row>
    <row r="9" spans="1:13" x14ac:dyDescent="0.25">
      <c r="A9" s="5" t="s">
        <v>13</v>
      </c>
      <c r="B9" s="3">
        <v>1</v>
      </c>
      <c r="C9" s="3">
        <v>5</v>
      </c>
      <c r="D9" s="3">
        <v>1</v>
      </c>
      <c r="E9" s="3" t="s">
        <v>12</v>
      </c>
      <c r="F9" s="4">
        <f>E17</f>
        <v>3767.3648060000005</v>
      </c>
    </row>
    <row r="10" spans="1:13" x14ac:dyDescent="0.25">
      <c r="A10" s="5" t="s">
        <v>14</v>
      </c>
      <c r="B10" s="3">
        <v>3</v>
      </c>
      <c r="C10" s="3">
        <v>1</v>
      </c>
      <c r="D10" s="3">
        <v>0</v>
      </c>
      <c r="E10" s="3" t="s">
        <v>12</v>
      </c>
      <c r="F10" s="3" t="s">
        <v>15</v>
      </c>
    </row>
    <row r="11" spans="1:13" x14ac:dyDescent="0.25">
      <c r="A11" s="5" t="s">
        <v>16</v>
      </c>
      <c r="B11" s="3">
        <v>2</v>
      </c>
      <c r="C11" s="3">
        <v>1</v>
      </c>
      <c r="D11" s="3">
        <v>1</v>
      </c>
      <c r="E11" s="3" t="s">
        <v>12</v>
      </c>
      <c r="F11" s="4">
        <f>E15</f>
        <v>1534.544568</v>
      </c>
    </row>
    <row r="12" spans="1:13" x14ac:dyDescent="0.25">
      <c r="A12" s="1" t="s">
        <v>17</v>
      </c>
      <c r="B12" s="1"/>
      <c r="C12" s="1"/>
      <c r="D12" s="1"/>
      <c r="E12" s="1"/>
      <c r="F12" s="2"/>
      <c r="G12" s="2"/>
      <c r="H12" s="2"/>
      <c r="I12" s="2"/>
      <c r="J12" s="2"/>
      <c r="K12" s="2"/>
      <c r="L12" s="2"/>
      <c r="M12" s="2"/>
    </row>
    <row r="14" spans="1:13" x14ac:dyDescent="0.25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  <c r="F14" s="5" t="s">
        <v>23</v>
      </c>
      <c r="G14" s="5" t="s">
        <v>24</v>
      </c>
    </row>
    <row r="15" spans="1:13" x14ac:dyDescent="0.25">
      <c r="A15" s="5">
        <v>1</v>
      </c>
      <c r="B15" s="4">
        <f>1067.51*10.06%+1067.51</f>
        <v>1174.9015059999999</v>
      </c>
      <c r="C15" s="4">
        <f>1229.95*10.06%+1229.95</f>
        <v>1353.6829700000001</v>
      </c>
      <c r="D15" s="4">
        <f>1309.81*10.06%+1309.81</f>
        <v>1441.5768859999998</v>
      </c>
      <c r="E15" s="4">
        <f>1394.28*10.06%+1394.28</f>
        <v>1534.544568</v>
      </c>
      <c r="F15" s="4">
        <f>1485.44*10.06%+1485.44</f>
        <v>1634.875264</v>
      </c>
      <c r="G15" s="4">
        <f>1581.39*10.06%+1581.39</f>
        <v>1740.477834</v>
      </c>
    </row>
    <row r="16" spans="1:13" x14ac:dyDescent="0.25">
      <c r="A16" s="5">
        <v>4</v>
      </c>
      <c r="B16" s="4">
        <f>1831.02*10.06%+1831.02</f>
        <v>2015.2206120000001</v>
      </c>
      <c r="C16" s="4">
        <f>1949.98*10.06%+1949.98</f>
        <v>2146.1479880000002</v>
      </c>
      <c r="D16" s="4">
        <f>2076.74*10.06%+2076.74</f>
        <v>2285.6600439999997</v>
      </c>
      <c r="E16" s="4">
        <f>2212.04*10.06%+2212.04</f>
        <v>2434.5712239999998</v>
      </c>
      <c r="F16" s="4">
        <f>2355.48*10.06%+2355.48</f>
        <v>2592.441288</v>
      </c>
      <c r="G16" s="4">
        <f>2505.8*10.06%+2505.8</f>
        <v>2757.8834800000004</v>
      </c>
    </row>
    <row r="17" spans="1:10" x14ac:dyDescent="0.25">
      <c r="A17" s="5">
        <v>5</v>
      </c>
      <c r="B17" s="4">
        <f>2851.13*10.06%+2851.13</f>
        <v>3137.9536780000003</v>
      </c>
      <c r="C17" s="4">
        <f>3036.19*10.06%+3036.19</f>
        <v>3341.6307139999999</v>
      </c>
      <c r="D17" s="4">
        <f>3233.54*10.06%+3233.54</f>
        <v>3558.834124</v>
      </c>
      <c r="E17" s="4">
        <f>3423.01*10.06%+3423.01</f>
        <v>3767.3648060000005</v>
      </c>
      <c r="F17" s="4">
        <f>3667.55*10.06%+3667.55</f>
        <v>4036.5055300000004</v>
      </c>
      <c r="G17" s="4">
        <f>3905.93*10.06%+3905.93</f>
        <v>4298.8665579999997</v>
      </c>
    </row>
    <row r="20" spans="1:10" x14ac:dyDescent="0.25">
      <c r="A20" s="7" t="s">
        <v>25</v>
      </c>
      <c r="B20" s="7"/>
      <c r="C20" s="7"/>
      <c r="D20" s="7"/>
      <c r="E20" s="7"/>
    </row>
    <row r="21" spans="1:10" x14ac:dyDescent="0.25">
      <c r="A21" s="5"/>
      <c r="B21" s="5" t="s">
        <v>4</v>
      </c>
      <c r="C21" s="5" t="s">
        <v>26</v>
      </c>
      <c r="D21" s="5" t="s">
        <v>6</v>
      </c>
      <c r="E21" s="5" t="s">
        <v>27</v>
      </c>
      <c r="J21" s="6"/>
    </row>
    <row r="22" spans="1:10" x14ac:dyDescent="0.25">
      <c r="A22" s="5" t="s">
        <v>28</v>
      </c>
      <c r="B22" s="3">
        <v>1</v>
      </c>
      <c r="C22" s="3" t="s">
        <v>29</v>
      </c>
      <c r="D22" s="3">
        <v>1</v>
      </c>
      <c r="E22" s="4">
        <f>1018.11*10.06%+1018.11</f>
        <v>1120.531866</v>
      </c>
    </row>
    <row r="23" spans="1:10" x14ac:dyDescent="0.25">
      <c r="A23" s="5" t="s">
        <v>30</v>
      </c>
      <c r="B23" s="3">
        <v>3</v>
      </c>
      <c r="C23" s="3" t="s">
        <v>29</v>
      </c>
      <c r="D23" s="3">
        <v>1</v>
      </c>
      <c r="E23" s="4">
        <f>1018.11*10.06%+1018.11</f>
        <v>1120.531866</v>
      </c>
    </row>
    <row r="24" spans="1:10" x14ac:dyDescent="0.25">
      <c r="A24" s="5" t="s">
        <v>31</v>
      </c>
      <c r="B24" s="3">
        <v>1</v>
      </c>
      <c r="C24" s="3" t="s">
        <v>32</v>
      </c>
      <c r="D24" s="3">
        <v>1</v>
      </c>
      <c r="E24" s="4">
        <f>1572.48*10.06%+1572.48</f>
        <v>1730.671488</v>
      </c>
    </row>
    <row r="25" spans="1:10" x14ac:dyDescent="0.25">
      <c r="A25" s="5" t="s">
        <v>33</v>
      </c>
      <c r="B25" s="3">
        <v>1</v>
      </c>
      <c r="C25" s="3" t="s">
        <v>34</v>
      </c>
      <c r="D25" s="3">
        <v>1</v>
      </c>
      <c r="E25" s="4">
        <f>2851.13*10.06%+2851.13</f>
        <v>3137.9536780000003</v>
      </c>
      <c r="J25" s="6"/>
    </row>
    <row r="26" spans="1:10" x14ac:dyDescent="0.25">
      <c r="A26" s="3"/>
      <c r="B26" s="3"/>
      <c r="C26" s="3"/>
      <c r="D26" s="3"/>
      <c r="J26" s="6"/>
    </row>
    <row r="27" spans="1:10" x14ac:dyDescent="0.25">
      <c r="A27" s="7" t="s">
        <v>35</v>
      </c>
      <c r="B27" s="7"/>
      <c r="C27" s="7"/>
      <c r="D27" s="7"/>
      <c r="J27" s="6"/>
    </row>
    <row r="28" spans="1:10" x14ac:dyDescent="0.25">
      <c r="A28" s="5" t="s">
        <v>36</v>
      </c>
      <c r="B28" s="5" t="s">
        <v>37</v>
      </c>
      <c r="C28" s="5" t="s">
        <v>38</v>
      </c>
      <c r="D28" s="5" t="s">
        <v>6</v>
      </c>
    </row>
    <row r="29" spans="1:10" x14ac:dyDescent="0.25">
      <c r="A29" s="5">
        <v>2</v>
      </c>
      <c r="B29" s="3">
        <v>3</v>
      </c>
      <c r="C29" s="4">
        <f>715.89*10.06%+715.89</f>
        <v>787.90853400000003</v>
      </c>
      <c r="D29" s="3">
        <v>2</v>
      </c>
      <c r="J29" s="6"/>
    </row>
    <row r="30" spans="1:10" x14ac:dyDescent="0.25">
      <c r="A30" s="5">
        <v>1</v>
      </c>
      <c r="B30" s="3">
        <v>2</v>
      </c>
      <c r="C30" s="4">
        <f>528.71*10.06%+528.71</f>
        <v>581.89822600000002</v>
      </c>
      <c r="D30" s="3">
        <v>1</v>
      </c>
    </row>
    <row r="31" spans="1:10" x14ac:dyDescent="0.25">
      <c r="A31" s="5">
        <v>1</v>
      </c>
      <c r="B31" s="3">
        <v>1</v>
      </c>
      <c r="C31" s="4">
        <f>366.27*10.06%+366.27</f>
        <v>403.11676199999999</v>
      </c>
      <c r="D31" s="3">
        <v>1</v>
      </c>
    </row>
    <row r="35" spans="1:6" x14ac:dyDescent="0.25">
      <c r="A35" s="7" t="s">
        <v>39</v>
      </c>
      <c r="B35" s="7"/>
      <c r="C35" s="7"/>
      <c r="D35" s="7"/>
      <c r="E35" s="7"/>
    </row>
    <row r="36" spans="1:6" x14ac:dyDescent="0.25">
      <c r="A36" s="5"/>
      <c r="B36" s="5" t="s">
        <v>40</v>
      </c>
      <c r="C36" s="5" t="s">
        <v>41</v>
      </c>
      <c r="D36" s="5"/>
      <c r="E36" s="5" t="s">
        <v>42</v>
      </c>
    </row>
    <row r="37" spans="1:6" x14ac:dyDescent="0.25">
      <c r="A37" s="5" t="s">
        <v>43</v>
      </c>
      <c r="B37" s="4">
        <f>3257.19*10.06%+3257.19</f>
        <v>3584.8633140000002</v>
      </c>
      <c r="C37" s="4">
        <f>B37/2</f>
        <v>1792.4316570000001</v>
      </c>
      <c r="D37" s="3"/>
      <c r="E37" s="4">
        <f>B37+C37</f>
        <v>5377.2949710000003</v>
      </c>
    </row>
    <row r="38" spans="1:6" x14ac:dyDescent="0.25">
      <c r="A38" s="5" t="s">
        <v>44</v>
      </c>
      <c r="B38" s="4">
        <f>3257.19*10.06%+3257.19</f>
        <v>3584.8633140000002</v>
      </c>
      <c r="C38" s="3" t="s">
        <v>15</v>
      </c>
      <c r="D38" s="3"/>
      <c r="E38" s="4">
        <f>B38</f>
        <v>3584.8633140000002</v>
      </c>
    </row>
    <row r="39" spans="1:6" x14ac:dyDescent="0.25">
      <c r="A39" s="1" t="s">
        <v>45</v>
      </c>
      <c r="B39" s="1"/>
      <c r="C39" s="1"/>
      <c r="D39" s="1"/>
      <c r="E39" s="1"/>
      <c r="F39" s="1"/>
    </row>
  </sheetData>
  <sheetProtection password="CC51" sheet="1" objects="1" scenarios="1"/>
  <mergeCells count="7">
    <mergeCell ref="A35:E35"/>
    <mergeCell ref="A1:G1"/>
    <mergeCell ref="A2:G2"/>
    <mergeCell ref="A3:G3"/>
    <mergeCell ref="A5:F5"/>
    <mergeCell ref="A20:E20"/>
    <mergeCell ref="A27:D2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2022-02-03T17:25:14Z</dcterms:modified>
</cp:coreProperties>
</file>