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C32" i="1" l="1"/>
  <c r="C31" i="1"/>
  <c r="C30" i="1"/>
  <c r="E26" i="1"/>
  <c r="E25" i="1"/>
  <c r="E23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B39" i="1" l="1"/>
  <c r="E39" i="1" s="1"/>
  <c r="C38" i="1"/>
  <c r="E38" i="1" s="1"/>
  <c r="E24" i="1"/>
  <c r="F12" i="1"/>
  <c r="F10" i="1"/>
  <c r="F9" i="1"/>
  <c r="F8" i="1"/>
</calcChain>
</file>

<file path=xl/sharedStrings.xml><?xml version="1.0" encoding="utf-8"?>
<sst xmlns="http://schemas.openxmlformats.org/spreadsheetml/2006/main" count="54" uniqueCount="47">
  <si>
    <t>Lei 1934/2013 (Assessor Jurídico) e Lei 2279/2016 (Assessor da Mesa Diretora).</t>
  </si>
  <si>
    <t>Fonte: Setor de Contabilidade da Câmara de Vereadores de Redentora-RS</t>
  </si>
  <si>
    <t>Cargos de Provimento efetivo e classes</t>
  </si>
  <si>
    <t>N.° de cargos</t>
  </si>
  <si>
    <t>Padrão</t>
  </si>
  <si>
    <t>Ocupação</t>
  </si>
  <si>
    <t>Carga  Horária</t>
  </si>
  <si>
    <t>Sálario base Mensal</t>
  </si>
  <si>
    <t>Técnico em contabilidade</t>
  </si>
  <si>
    <t>35 hrs</t>
  </si>
  <si>
    <t>Assessor administrativo</t>
  </si>
  <si>
    <t>35hrs</t>
  </si>
  <si>
    <t>Tesoureiro</t>
  </si>
  <si>
    <t>Vigilante</t>
  </si>
  <si>
    <t>Zeladora</t>
  </si>
  <si>
    <t>OBS: O sálario base mensal obedece a Classe (A, B, C, D, E ou F) de cada servidor tomando por base o tempo de serviço do mesmo com reajustes anuais conforme data base.</t>
  </si>
  <si>
    <t>Padrão/Classe</t>
  </si>
  <si>
    <t>A</t>
  </si>
  <si>
    <t>B</t>
  </si>
  <si>
    <t>C</t>
  </si>
  <si>
    <t>D</t>
  </si>
  <si>
    <t>E</t>
  </si>
  <si>
    <t>F</t>
  </si>
  <si>
    <t>Quadro de Cargos em Comissão</t>
  </si>
  <si>
    <t>CCs</t>
  </si>
  <si>
    <t>Sál. Base Mês</t>
  </si>
  <si>
    <t>Assessor de Orgão</t>
  </si>
  <si>
    <t>CC-1</t>
  </si>
  <si>
    <t>Assessor de Bancada</t>
  </si>
  <si>
    <t>Assessor da Mesa Diretora</t>
  </si>
  <si>
    <t>CC-3</t>
  </si>
  <si>
    <t>Assessor Jurídico</t>
  </si>
  <si>
    <t>CC-5</t>
  </si>
  <si>
    <t>Quadro de funções gratificadas</t>
  </si>
  <si>
    <t>N.° de Cargos</t>
  </si>
  <si>
    <t>FGs</t>
  </si>
  <si>
    <t>Remuneração</t>
  </si>
  <si>
    <t>Agentes Políticos</t>
  </si>
  <si>
    <t>Subsidio</t>
  </si>
  <si>
    <t>Verba de Representação</t>
  </si>
  <si>
    <t xml:space="preserve"> Subsidio Mensal </t>
  </si>
  <si>
    <t>Vereador Presidente</t>
  </si>
  <si>
    <t>Vereadores- valores individuais</t>
  </si>
  <si>
    <t>Obs: A verba de representação é valor referente a 50% do Subsidio, destinada ao Vereador Presidente da Mesa Diretora.</t>
  </si>
  <si>
    <t>Tabela de quadro de cargos e valores do Poder Legislativo de Redentora 2025</t>
  </si>
  <si>
    <t>Conforme Lei de Plano de Carreira 920/1993 alterada pelas Leis 1665/2009 e 1844/2012, Lei 2892/2024 (Subsidio 2025/2029),</t>
  </si>
  <si>
    <t>Reajuste conforme Leis n.° 2913/2025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</si>
</sst>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0" borderId="4" xfId="0" applyFont="1" applyBorder="1"/>
    <xf numFmtId="0" fontId="0" fillId="0" borderId="4" xfId="0" applyBorder="1"/>
    <xf numFmtId="44" fontId="0" fillId="0" borderId="4" xfId="0" applyNumberFormat="1" applyBorder="1"/>
    <xf numFmtId="44" fontId="0" fillId="0" borderId="4" xfId="1" applyFont="1" applyBorder="1"/>
    <xf numFmtId="0" fontId="4" fillId="0" borderId="0" xfId="0" applyFont="1"/>
    <xf numFmtId="8" fontId="0" fillId="0" borderId="4" xfId="0" applyNumberForma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workbookViewId="0">
      <selection activeCell="G6" sqref="G6"/>
    </sheetView>
  </sheetViews>
  <sheetFormatPr defaultRowHeight="15" x14ac:dyDescent="0.25"/>
  <cols>
    <col min="1" max="1" width="28.85546875" customWidth="1"/>
    <col min="2" max="2" width="12.42578125" bestFit="1" customWidth="1"/>
    <col min="3" max="3" width="23" bestFit="1" customWidth="1"/>
    <col min="4" max="4" width="12.140625" bestFit="1" customWidth="1"/>
    <col min="5" max="5" width="16.5703125" bestFit="1" customWidth="1"/>
    <col min="6" max="6" width="18.85546875" bestFit="1" customWidth="1"/>
    <col min="7" max="7" width="15.28515625" customWidth="1"/>
  </cols>
  <sheetData>
    <row r="1" spans="1:7" ht="18.75" x14ac:dyDescent="0.3">
      <c r="A1" s="13" t="s">
        <v>44</v>
      </c>
      <c r="B1" s="13"/>
      <c r="C1" s="13"/>
      <c r="D1" s="13"/>
      <c r="E1" s="13"/>
      <c r="F1" s="13"/>
      <c r="G1" s="13"/>
    </row>
    <row r="2" spans="1:7" x14ac:dyDescent="0.25">
      <c r="A2" s="14" t="s">
        <v>45</v>
      </c>
      <c r="B2" s="14"/>
      <c r="C2" s="14"/>
      <c r="D2" s="14"/>
      <c r="E2" s="14"/>
      <c r="F2" s="14"/>
      <c r="G2" s="14"/>
    </row>
    <row r="3" spans="1:7" x14ac:dyDescent="0.25">
      <c r="A3" s="14" t="s">
        <v>0</v>
      </c>
      <c r="B3" s="14"/>
      <c r="C3" s="14"/>
      <c r="D3" s="14"/>
      <c r="E3" s="14"/>
      <c r="F3" s="14"/>
      <c r="G3" s="14"/>
    </row>
    <row r="4" spans="1:7" x14ac:dyDescent="0.25">
      <c r="A4" s="15" t="s">
        <v>46</v>
      </c>
      <c r="B4" s="15"/>
      <c r="C4" s="15"/>
      <c r="D4" s="15"/>
      <c r="E4" s="15"/>
      <c r="F4" s="15"/>
      <c r="G4" s="15"/>
    </row>
    <row r="5" spans="1:7" x14ac:dyDescent="0.25">
      <c r="A5" s="1" t="s">
        <v>1</v>
      </c>
      <c r="B5" s="1"/>
      <c r="C5" s="1"/>
      <c r="D5" s="1"/>
      <c r="E5" s="1"/>
      <c r="F5" s="1"/>
      <c r="G5" s="1"/>
    </row>
    <row r="6" spans="1:7" x14ac:dyDescent="0.25">
      <c r="A6" s="8" t="s">
        <v>2</v>
      </c>
      <c r="B6" s="9"/>
      <c r="C6" s="9"/>
      <c r="D6" s="9"/>
      <c r="E6" s="9"/>
      <c r="F6" s="10"/>
    </row>
    <row r="7" spans="1:7" x14ac:dyDescent="0.25">
      <c r="A7" s="2"/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</row>
    <row r="8" spans="1:7" x14ac:dyDescent="0.25">
      <c r="A8" s="2" t="s">
        <v>8</v>
      </c>
      <c r="B8" s="3">
        <v>1</v>
      </c>
      <c r="C8" s="3">
        <v>5</v>
      </c>
      <c r="D8" s="3">
        <v>1</v>
      </c>
      <c r="E8" s="3" t="s">
        <v>9</v>
      </c>
      <c r="F8" s="4">
        <f>D18</f>
        <v>4129.0754889999998</v>
      </c>
    </row>
    <row r="9" spans="1:7" x14ac:dyDescent="0.25">
      <c r="A9" s="2" t="s">
        <v>10</v>
      </c>
      <c r="B9" s="3">
        <v>1</v>
      </c>
      <c r="C9" s="3">
        <v>5</v>
      </c>
      <c r="D9" s="3">
        <v>1</v>
      </c>
      <c r="E9" s="3" t="s">
        <v>11</v>
      </c>
      <c r="F9" s="4">
        <f>D18</f>
        <v>4129.0754889999998</v>
      </c>
    </row>
    <row r="10" spans="1:7" x14ac:dyDescent="0.25">
      <c r="A10" s="2" t="s">
        <v>12</v>
      </c>
      <c r="B10" s="3">
        <v>1</v>
      </c>
      <c r="C10" s="3">
        <v>5</v>
      </c>
      <c r="D10" s="3">
        <v>1</v>
      </c>
      <c r="E10" s="3" t="s">
        <v>11</v>
      </c>
      <c r="F10" s="4">
        <f>E18</f>
        <v>4371.0126460000001</v>
      </c>
    </row>
    <row r="11" spans="1:7" x14ac:dyDescent="0.25">
      <c r="A11" s="2" t="s">
        <v>13</v>
      </c>
      <c r="B11" s="3">
        <v>3</v>
      </c>
      <c r="C11" s="3">
        <v>1</v>
      </c>
      <c r="D11" s="3">
        <v>0</v>
      </c>
      <c r="E11" s="3" t="s">
        <v>11</v>
      </c>
      <c r="F11" s="5">
        <v>0</v>
      </c>
    </row>
    <row r="12" spans="1:7" x14ac:dyDescent="0.25">
      <c r="A12" s="2" t="s">
        <v>14</v>
      </c>
      <c r="B12" s="3">
        <v>2</v>
      </c>
      <c r="C12" s="3">
        <v>1</v>
      </c>
      <c r="D12" s="3">
        <v>1</v>
      </c>
      <c r="E12" s="3" t="s">
        <v>11</v>
      </c>
      <c r="F12" s="4">
        <f>E16</f>
        <v>1780.4222370000002</v>
      </c>
    </row>
    <row r="13" spans="1:7" x14ac:dyDescent="0.25">
      <c r="A13" s="1" t="s">
        <v>15</v>
      </c>
      <c r="B13" s="1"/>
      <c r="C13" s="1"/>
      <c r="D13" s="1"/>
      <c r="E13" s="1"/>
      <c r="F13" s="6"/>
      <c r="G13" s="6"/>
    </row>
    <row r="15" spans="1:7" x14ac:dyDescent="0.25">
      <c r="A15" s="2" t="s">
        <v>16</v>
      </c>
      <c r="B15" s="2" t="s">
        <v>17</v>
      </c>
      <c r="C15" s="2" t="s">
        <v>18</v>
      </c>
      <c r="D15" s="2" t="s">
        <v>19</v>
      </c>
      <c r="E15" s="2" t="s">
        <v>20</v>
      </c>
      <c r="F15" s="2" t="s">
        <v>21</v>
      </c>
      <c r="G15" s="2" t="s">
        <v>22</v>
      </c>
    </row>
    <row r="16" spans="1:7" x14ac:dyDescent="0.25">
      <c r="A16" s="2">
        <v>1</v>
      </c>
      <c r="B16" s="5">
        <f>1300.35*4.83%+1300.35</f>
        <v>1363.1569049999998</v>
      </c>
      <c r="C16" s="5">
        <f>1498.22*4.83%+1498.22</f>
        <v>1570.584026</v>
      </c>
      <c r="D16" s="5">
        <f>1595.51*4.83%+1595.51</f>
        <v>1672.5731330000001</v>
      </c>
      <c r="E16" s="5">
        <f>1698.39*4.83%+1698.39</f>
        <v>1780.4222370000002</v>
      </c>
      <c r="F16" s="5">
        <f>1809.44*4.83%+1809.44</f>
        <v>1896.8359520000001</v>
      </c>
      <c r="G16" s="5">
        <f>1926.32*4.83%+1926.32</f>
        <v>2019.3612559999999</v>
      </c>
    </row>
    <row r="17" spans="1:7" x14ac:dyDescent="0.25">
      <c r="A17" s="2">
        <v>4</v>
      </c>
      <c r="B17" s="5">
        <f>2230.39*4.83%+2230.39</f>
        <v>2338.1178369999998</v>
      </c>
      <c r="C17" s="5">
        <f>2375.3*4.83%+2375.3</f>
        <v>2490.0269900000003</v>
      </c>
      <c r="D17" s="5">
        <f>2529.71*4.83%+2529.71</f>
        <v>2651.8949929999999</v>
      </c>
      <c r="E17" s="5">
        <f>2694.52*4.83%+2694.52</f>
        <v>2824.6653160000001</v>
      </c>
      <c r="F17" s="5">
        <f>2869.25*4.83%+2869.25</f>
        <v>3007.8347749999998</v>
      </c>
      <c r="G17" s="5">
        <f>3052.35*4.83%+3052.35</f>
        <v>3199.7785049999998</v>
      </c>
    </row>
    <row r="18" spans="1:7" x14ac:dyDescent="0.25">
      <c r="A18" s="2">
        <v>5</v>
      </c>
      <c r="B18" s="5">
        <f>3473.01*4.83%+3473.01</f>
        <v>3640.7563830000004</v>
      </c>
      <c r="C18" s="5">
        <f>3698.43*4.83%+3698.43</f>
        <v>3877.0641689999998</v>
      </c>
      <c r="D18" s="5">
        <f>3938.83*4.83%+3938.83</f>
        <v>4129.0754889999998</v>
      </c>
      <c r="E18" s="5">
        <f>4169.62*4.83%+4169.62</f>
        <v>4371.0126460000001</v>
      </c>
      <c r="F18" s="5">
        <f>4467.5*4.83%+4467.5</f>
        <v>4683.2802499999998</v>
      </c>
      <c r="G18" s="5">
        <f>4757.88*4.83%+4757.88</f>
        <v>4987.6856040000002</v>
      </c>
    </row>
    <row r="21" spans="1:7" x14ac:dyDescent="0.25">
      <c r="A21" s="8" t="s">
        <v>23</v>
      </c>
      <c r="B21" s="9"/>
      <c r="C21" s="9"/>
      <c r="D21" s="9"/>
      <c r="E21" s="10"/>
    </row>
    <row r="22" spans="1:7" x14ac:dyDescent="0.25">
      <c r="A22" s="2"/>
      <c r="B22" s="2" t="s">
        <v>3</v>
      </c>
      <c r="C22" s="2" t="s">
        <v>24</v>
      </c>
      <c r="D22" s="2" t="s">
        <v>5</v>
      </c>
      <c r="E22" s="2" t="s">
        <v>25</v>
      </c>
    </row>
    <row r="23" spans="1:7" x14ac:dyDescent="0.25">
      <c r="A23" s="2" t="s">
        <v>26</v>
      </c>
      <c r="B23" s="3">
        <v>1</v>
      </c>
      <c r="C23" s="3" t="s">
        <v>27</v>
      </c>
      <c r="D23" s="3">
        <v>1</v>
      </c>
      <c r="E23" s="5">
        <f>1240.18*4.83%+1240.18</f>
        <v>1300.080694</v>
      </c>
    </row>
    <row r="24" spans="1:7" x14ac:dyDescent="0.25">
      <c r="A24" s="2" t="s">
        <v>28</v>
      </c>
      <c r="B24" s="3">
        <v>3</v>
      </c>
      <c r="C24" s="3" t="s">
        <v>27</v>
      </c>
      <c r="D24" s="3">
        <v>2</v>
      </c>
      <c r="E24" s="5">
        <f>E23</f>
        <v>1300.080694</v>
      </c>
    </row>
    <row r="25" spans="1:7" x14ac:dyDescent="0.25">
      <c r="A25" s="2" t="s">
        <v>29</v>
      </c>
      <c r="B25" s="3">
        <v>1</v>
      </c>
      <c r="C25" s="3" t="s">
        <v>30</v>
      </c>
      <c r="D25" s="3">
        <v>0</v>
      </c>
      <c r="E25" s="5">
        <f>1915.47*4.83%+1915.47</f>
        <v>2007.9872009999999</v>
      </c>
    </row>
    <row r="26" spans="1:7" x14ac:dyDescent="0.25">
      <c r="A26" s="2" t="s">
        <v>31</v>
      </c>
      <c r="B26" s="3">
        <v>1</v>
      </c>
      <c r="C26" s="3" t="s">
        <v>32</v>
      </c>
      <c r="D26" s="3">
        <v>1</v>
      </c>
      <c r="E26" s="5">
        <f>3473.01*4.83%+3473.01</f>
        <v>3640.7563830000004</v>
      </c>
    </row>
    <row r="27" spans="1:7" x14ac:dyDescent="0.25">
      <c r="A27" s="3"/>
      <c r="B27" s="3"/>
      <c r="C27" s="3"/>
      <c r="D27" s="3"/>
    </row>
    <row r="28" spans="1:7" x14ac:dyDescent="0.25">
      <c r="A28" s="8" t="s">
        <v>33</v>
      </c>
      <c r="B28" s="9"/>
      <c r="C28" s="9"/>
      <c r="D28" s="10"/>
    </row>
    <row r="29" spans="1:7" x14ac:dyDescent="0.25">
      <c r="A29" s="2" t="s">
        <v>34</v>
      </c>
      <c r="B29" s="2" t="s">
        <v>35</v>
      </c>
      <c r="C29" s="2" t="s">
        <v>36</v>
      </c>
      <c r="D29" s="2" t="s">
        <v>5</v>
      </c>
    </row>
    <row r="30" spans="1:7" x14ac:dyDescent="0.25">
      <c r="A30" s="2">
        <v>2</v>
      </c>
      <c r="B30" s="3">
        <v>3</v>
      </c>
      <c r="C30" s="7">
        <f>872.04*4.83%+872.04</f>
        <v>914.15953200000001</v>
      </c>
      <c r="D30" s="3">
        <v>2</v>
      </c>
    </row>
    <row r="31" spans="1:7" x14ac:dyDescent="0.25">
      <c r="A31" s="2">
        <v>1</v>
      </c>
      <c r="B31" s="3">
        <v>2</v>
      </c>
      <c r="C31" s="7">
        <f>644.03*4.83%+644.03</f>
        <v>675.13664899999992</v>
      </c>
      <c r="D31" s="3">
        <v>1</v>
      </c>
    </row>
    <row r="32" spans="1:7" x14ac:dyDescent="0.25">
      <c r="A32" s="2">
        <v>1</v>
      </c>
      <c r="B32" s="3">
        <v>1</v>
      </c>
      <c r="C32" s="7">
        <f>446.16*4.83%+446.16</f>
        <v>467.70952800000003</v>
      </c>
      <c r="D32" s="3">
        <v>1</v>
      </c>
    </row>
    <row r="36" spans="1:6" x14ac:dyDescent="0.25">
      <c r="A36" s="8" t="s">
        <v>37</v>
      </c>
      <c r="B36" s="9"/>
      <c r="C36" s="9"/>
      <c r="D36" s="9"/>
      <c r="E36" s="10"/>
    </row>
    <row r="37" spans="1:6" x14ac:dyDescent="0.25">
      <c r="A37" s="2"/>
      <c r="B37" s="2" t="s">
        <v>38</v>
      </c>
      <c r="C37" s="2" t="s">
        <v>39</v>
      </c>
      <c r="D37" s="2"/>
      <c r="E37" s="2" t="s">
        <v>40</v>
      </c>
    </row>
    <row r="38" spans="1:6" x14ac:dyDescent="0.25">
      <c r="A38" s="2" t="s">
        <v>41</v>
      </c>
      <c r="B38" s="5">
        <v>4600</v>
      </c>
      <c r="C38" s="11">
        <f>B38/2</f>
        <v>2300</v>
      </c>
      <c r="D38" s="12"/>
      <c r="E38" s="5">
        <f>B38+C38</f>
        <v>6900</v>
      </c>
    </row>
    <row r="39" spans="1:6" x14ac:dyDescent="0.25">
      <c r="A39" s="2" t="s">
        <v>42</v>
      </c>
      <c r="B39" s="5">
        <f>B38</f>
        <v>4600</v>
      </c>
      <c r="C39" s="11">
        <v>0</v>
      </c>
      <c r="D39" s="12"/>
      <c r="E39" s="5">
        <f>B39</f>
        <v>4600</v>
      </c>
    </row>
    <row r="40" spans="1:6" x14ac:dyDescent="0.25">
      <c r="A40" s="1" t="s">
        <v>43</v>
      </c>
      <c r="B40" s="1"/>
      <c r="C40" s="1"/>
      <c r="D40" s="1"/>
      <c r="E40" s="1"/>
      <c r="F40" s="1"/>
    </row>
  </sheetData>
  <sheetProtection password="CC51" sheet="1" objects="1" scenarios="1"/>
  <mergeCells count="10">
    <mergeCell ref="A28:D28"/>
    <mergeCell ref="A36:E36"/>
    <mergeCell ref="C38:D38"/>
    <mergeCell ref="C39:D39"/>
    <mergeCell ref="A1:G1"/>
    <mergeCell ref="A2:G2"/>
    <mergeCell ref="A3:G3"/>
    <mergeCell ref="A4:G4"/>
    <mergeCell ref="A6:F6"/>
    <mergeCell ref="A21:E21"/>
  </mergeCells>
  <pageMargins left="0.7" right="0.7" top="0.75" bottom="0.75" header="0.3" footer="0.3"/>
  <pageSetup paperSize="9" scale="83" orientation="landscape" r:id="rId1"/>
  <ignoredErrors>
    <ignoredError sqref="D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2025-02-13T19:17:04Z</dcterms:modified>
</cp:coreProperties>
</file>