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I24" i="1" l="1"/>
  <c r="I26" i="1"/>
  <c r="I28" i="1"/>
  <c r="J25" i="1"/>
  <c r="J28" i="1"/>
  <c r="J24" i="1"/>
  <c r="J26" i="1"/>
  <c r="J27" i="1"/>
  <c r="J23" i="1"/>
  <c r="I27" i="1"/>
  <c r="I25" i="1"/>
  <c r="I23" i="1"/>
  <c r="B38" i="1" l="1"/>
  <c r="B39" i="1"/>
  <c r="C32" i="1"/>
  <c r="C31" i="1"/>
  <c r="C30" i="1"/>
  <c r="E26" i="1"/>
  <c r="E25" i="1"/>
  <c r="E23" i="1"/>
  <c r="G18" i="1"/>
  <c r="F18" i="1"/>
  <c r="E18" i="1"/>
  <c r="D18" i="1"/>
  <c r="C18" i="1"/>
  <c r="B18" i="1"/>
  <c r="B16" i="1"/>
  <c r="C17" i="1"/>
  <c r="G17" i="1"/>
  <c r="F17" i="1"/>
  <c r="E17" i="1"/>
  <c r="D17" i="1"/>
  <c r="B17" i="1"/>
  <c r="G16" i="1"/>
  <c r="F16" i="1"/>
  <c r="E16" i="1"/>
  <c r="D16" i="1"/>
  <c r="C16" i="1"/>
  <c r="E24" i="1" l="1"/>
  <c r="F12" i="1"/>
  <c r="F10" i="1"/>
  <c r="F8" i="1"/>
</calcChain>
</file>

<file path=xl/sharedStrings.xml><?xml version="1.0" encoding="utf-8"?>
<sst xmlns="http://schemas.openxmlformats.org/spreadsheetml/2006/main" count="52" uniqueCount="45">
  <si>
    <t>Lei 1934/2013 (Assessor Jurídico) e Lei 2279/2016 (Assessor da Mesa Diretora).</t>
  </si>
  <si>
    <t>Fonte: Setor de Contabilidade da Câmara de Vereadores de Redentora-RS</t>
  </si>
  <si>
    <t>Cargos de Provimento efetivo e classes</t>
  </si>
  <si>
    <t>N.° de cargos</t>
  </si>
  <si>
    <t>Padrão</t>
  </si>
  <si>
    <t>Ocupação</t>
  </si>
  <si>
    <t>Carga  Horária</t>
  </si>
  <si>
    <t>Sálario base Mensal</t>
  </si>
  <si>
    <t>Técnico em contabilidade</t>
  </si>
  <si>
    <t>35 hrs</t>
  </si>
  <si>
    <t>Assessor administrativo</t>
  </si>
  <si>
    <t>35hrs</t>
  </si>
  <si>
    <t>Tesoureiro</t>
  </si>
  <si>
    <t>Vigilante</t>
  </si>
  <si>
    <t>Zeladora</t>
  </si>
  <si>
    <t>OBS: O sálario base mensal obedece a Classe (A, B, C, D, E ou F) de cada servidor tomando por base o tempo de serviço do mesmo com reajustes anuais conforme data base.</t>
  </si>
  <si>
    <t>Padrão/Classe</t>
  </si>
  <si>
    <t>A</t>
  </si>
  <si>
    <t>B</t>
  </si>
  <si>
    <t>C</t>
  </si>
  <si>
    <t>D</t>
  </si>
  <si>
    <t>E</t>
  </si>
  <si>
    <t>F</t>
  </si>
  <si>
    <t>Quadro de Cargos em Comissão</t>
  </si>
  <si>
    <t>CCs</t>
  </si>
  <si>
    <t>Sál. Base Mês</t>
  </si>
  <si>
    <t>Assessor de Orgão</t>
  </si>
  <si>
    <t>CC-1</t>
  </si>
  <si>
    <t>Assessor de Bancada</t>
  </si>
  <si>
    <t>Assessor da Mesa Diretora</t>
  </si>
  <si>
    <t>CC-3</t>
  </si>
  <si>
    <t>Assessor Jurídico</t>
  </si>
  <si>
    <t>CC-5</t>
  </si>
  <si>
    <t>Quadro de funções gratificadas</t>
  </si>
  <si>
    <t>N.° de Cargos</t>
  </si>
  <si>
    <t>FGs</t>
  </si>
  <si>
    <t>Remuneração</t>
  </si>
  <si>
    <t>Agentes Políticos</t>
  </si>
  <si>
    <t>Subsidio</t>
  </si>
  <si>
    <t>Vereador Presidente</t>
  </si>
  <si>
    <t>Vereadores- valores individuais</t>
  </si>
  <si>
    <t>Conforme Lei de Plano de Carreira 920/1993 alterada pelas Leis 1665/2009 e 1844/2012, Lei 2892/2024 (Subsidio 2025/2029),</t>
  </si>
  <si>
    <t>Reajuste conforme Leis n.° 2913/2025</t>
  </si>
  <si>
    <t>-</t>
  </si>
  <si>
    <t>Tabela de quadro de cargos e valores do Poder Legislativo de Redentora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</si>
</sst>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4" xfId="0" applyFont="1" applyBorder="1"/>
    <xf numFmtId="0" fontId="0" fillId="0" borderId="4" xfId="0" applyBorder="1"/>
    <xf numFmtId="44" fontId="0" fillId="0" borderId="4" xfId="0" applyNumberFormat="1" applyBorder="1"/>
    <xf numFmtId="44" fontId="0" fillId="0" borderId="4" xfId="1" applyFont="1" applyBorder="1"/>
    <xf numFmtId="0" fontId="4" fillId="0" borderId="0" xfId="0" applyFont="1"/>
    <xf numFmtId="8" fontId="0" fillId="0" borderId="4" xfId="0" applyNumberFormat="1" applyBorder="1"/>
    <xf numFmtId="44" fontId="0" fillId="0" borderId="4" xfId="0" applyNumberFormat="1" applyBorder="1" applyAlignment="1">
      <alignment horizontal="center"/>
    </xf>
    <xf numFmtId="10" fontId="0" fillId="0" borderId="0" xfId="0" applyNumberFormat="1"/>
    <xf numFmtId="44" fontId="0" fillId="0" borderId="0" xfId="0" applyNumberFormat="1"/>
    <xf numFmtId="0" fontId="0" fillId="0" borderId="0" xfId="0" applyBorder="1"/>
    <xf numFmtId="0" fontId="2" fillId="0" borderId="0" xfId="0" applyFont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0" xfId="1" applyFont="1"/>
    <xf numFmtId="8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4" workbookViewId="0">
      <selection activeCell="L34" sqref="L34"/>
    </sheetView>
  </sheetViews>
  <sheetFormatPr defaultRowHeight="15" x14ac:dyDescent="0.25"/>
  <cols>
    <col min="1" max="1" width="28.85546875" customWidth="1"/>
    <col min="2" max="2" width="12.42578125" bestFit="1" customWidth="1"/>
    <col min="3" max="3" width="23" bestFit="1" customWidth="1"/>
    <col min="4" max="4" width="12.140625" bestFit="1" customWidth="1"/>
    <col min="5" max="5" width="16.5703125" bestFit="1" customWidth="1"/>
    <col min="6" max="6" width="18.85546875" bestFit="1" customWidth="1"/>
    <col min="7" max="7" width="15.28515625" customWidth="1"/>
    <col min="9" max="10" width="12.140625" bestFit="1" customWidth="1"/>
  </cols>
  <sheetData>
    <row r="1" spans="1:8" ht="18.75" x14ac:dyDescent="0.3">
      <c r="A1" s="19" t="s">
        <v>44</v>
      </c>
      <c r="B1" s="19"/>
      <c r="C1" s="19"/>
      <c r="D1" s="19"/>
      <c r="E1" s="19"/>
      <c r="F1" s="19"/>
      <c r="G1" s="19"/>
    </row>
    <row r="2" spans="1:8" x14ac:dyDescent="0.25">
      <c r="A2" s="20" t="s">
        <v>41</v>
      </c>
      <c r="B2" s="20"/>
      <c r="C2" s="20"/>
      <c r="D2" s="20"/>
      <c r="E2" s="20"/>
      <c r="F2" s="20"/>
      <c r="G2" s="20"/>
    </row>
    <row r="3" spans="1:8" x14ac:dyDescent="0.25">
      <c r="A3" s="20" t="s">
        <v>0</v>
      </c>
      <c r="B3" s="20"/>
      <c r="C3" s="20"/>
      <c r="D3" s="20"/>
      <c r="E3" s="20"/>
      <c r="F3" s="20"/>
      <c r="G3" s="20"/>
    </row>
    <row r="4" spans="1:8" x14ac:dyDescent="0.25">
      <c r="A4" s="21" t="s">
        <v>42</v>
      </c>
      <c r="B4" s="21"/>
      <c r="C4" s="21"/>
      <c r="D4" s="21"/>
      <c r="E4" s="21"/>
      <c r="F4" s="21"/>
      <c r="G4" s="21"/>
      <c r="H4" s="9">
        <v>4.2599999999999999E-2</v>
      </c>
    </row>
    <row r="5" spans="1:8" x14ac:dyDescent="0.25">
      <c r="A5" s="1" t="s">
        <v>1</v>
      </c>
      <c r="B5" s="1"/>
      <c r="C5" s="1"/>
      <c r="D5" s="1"/>
      <c r="E5" s="1"/>
      <c r="F5" s="1"/>
      <c r="G5" s="1"/>
    </row>
    <row r="6" spans="1:8" x14ac:dyDescent="0.25">
      <c r="A6" s="13" t="s">
        <v>2</v>
      </c>
      <c r="B6" s="14"/>
      <c r="C6" s="14"/>
      <c r="D6" s="14"/>
      <c r="E6" s="14"/>
      <c r="F6" s="15"/>
    </row>
    <row r="7" spans="1:8" x14ac:dyDescent="0.25">
      <c r="A7" s="2"/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8" x14ac:dyDescent="0.25">
      <c r="A8" s="2" t="s">
        <v>8</v>
      </c>
      <c r="B8" s="3">
        <v>1</v>
      </c>
      <c r="C8" s="3">
        <v>5</v>
      </c>
      <c r="D8" s="3">
        <v>1</v>
      </c>
      <c r="E8" s="3" t="s">
        <v>9</v>
      </c>
      <c r="F8" s="4">
        <f>D18</f>
        <v>4304.9788079999998</v>
      </c>
    </row>
    <row r="9" spans="1:8" x14ac:dyDescent="0.25">
      <c r="A9" s="2" t="s">
        <v>10</v>
      </c>
      <c r="B9" s="3">
        <v>1</v>
      </c>
      <c r="C9" s="3">
        <v>5</v>
      </c>
      <c r="D9" s="3">
        <v>0</v>
      </c>
      <c r="E9" s="3" t="s">
        <v>11</v>
      </c>
      <c r="F9" s="8" t="s">
        <v>43</v>
      </c>
    </row>
    <row r="10" spans="1:8" x14ac:dyDescent="0.25">
      <c r="A10" s="2" t="s">
        <v>12</v>
      </c>
      <c r="B10" s="3">
        <v>1</v>
      </c>
      <c r="C10" s="3">
        <v>5</v>
      </c>
      <c r="D10" s="3">
        <v>1</v>
      </c>
      <c r="E10" s="3" t="s">
        <v>11</v>
      </c>
      <c r="F10" s="4">
        <f>E18</f>
        <v>4557.2150259999999</v>
      </c>
    </row>
    <row r="11" spans="1:8" x14ac:dyDescent="0.25">
      <c r="A11" s="2" t="s">
        <v>13</v>
      </c>
      <c r="B11" s="3">
        <v>3</v>
      </c>
      <c r="C11" s="3">
        <v>1</v>
      </c>
      <c r="D11" s="3">
        <v>0</v>
      </c>
      <c r="E11" s="3" t="s">
        <v>11</v>
      </c>
      <c r="F11" s="5">
        <v>0</v>
      </c>
      <c r="H11" s="9"/>
    </row>
    <row r="12" spans="1:8" x14ac:dyDescent="0.25">
      <c r="A12" s="2" t="s">
        <v>14</v>
      </c>
      <c r="B12" s="3">
        <v>2</v>
      </c>
      <c r="C12" s="3">
        <v>1</v>
      </c>
      <c r="D12" s="3">
        <v>1</v>
      </c>
      <c r="E12" s="3" t="s">
        <v>11</v>
      </c>
      <c r="F12" s="4">
        <f>E16</f>
        <v>1856.2658920000001</v>
      </c>
    </row>
    <row r="13" spans="1:8" x14ac:dyDescent="0.25">
      <c r="A13" s="1" t="s">
        <v>15</v>
      </c>
      <c r="B13" s="1"/>
      <c r="C13" s="1"/>
      <c r="D13" s="1"/>
      <c r="E13" s="1"/>
      <c r="F13" s="6"/>
      <c r="G13" s="6"/>
    </row>
    <row r="15" spans="1:8" x14ac:dyDescent="0.25">
      <c r="A15" s="2" t="s">
        <v>16</v>
      </c>
      <c r="B15" s="2" t="s">
        <v>17</v>
      </c>
      <c r="C15" s="2" t="s">
        <v>18</v>
      </c>
      <c r="D15" s="2" t="s">
        <v>19</v>
      </c>
      <c r="E15" s="2" t="s">
        <v>20</v>
      </c>
      <c r="F15" s="2" t="s">
        <v>21</v>
      </c>
      <c r="G15" s="2" t="s">
        <v>22</v>
      </c>
    </row>
    <row r="16" spans="1:8" x14ac:dyDescent="0.25">
      <c r="A16" s="2">
        <v>1</v>
      </c>
      <c r="B16" s="5">
        <f>1363.16*H4+1363.16</f>
        <v>1421.2306160000001</v>
      </c>
      <c r="C16" s="5">
        <f>1570.58*4.26%+1570.58</f>
        <v>1637.4867079999999</v>
      </c>
      <c r="D16" s="5">
        <f>1672.57*H4+1672.57</f>
        <v>1743.8214819999998</v>
      </c>
      <c r="E16" s="5">
        <f>1780.42*H4+1780.42</f>
        <v>1856.2658920000001</v>
      </c>
      <c r="F16" s="5">
        <f>1896.84*H4+1896.84</f>
        <v>1977.6453839999999</v>
      </c>
      <c r="G16" s="5">
        <f>2019.36*H4+2019.36</f>
        <v>2105.384736</v>
      </c>
    </row>
    <row r="17" spans="1:10" x14ac:dyDescent="0.25">
      <c r="A17" s="2">
        <v>4</v>
      </c>
      <c r="B17" s="5">
        <f>2338.12*H4+2338.12</f>
        <v>2437.7239119999999</v>
      </c>
      <c r="C17" s="5">
        <f>2490.03*H4+2490.03</f>
        <v>2596.105278</v>
      </c>
      <c r="D17" s="5">
        <f>2651.89*H4+2651.89</f>
        <v>2764.860514</v>
      </c>
      <c r="E17" s="5">
        <f>2824.67*H4+2824.67</f>
        <v>2945.0009420000001</v>
      </c>
      <c r="F17" s="5">
        <f>3007.83*H4+3007.83</f>
        <v>3135.9635579999999</v>
      </c>
      <c r="G17" s="5">
        <f>3199.78*H4+3199.78</f>
        <v>3336.0906280000004</v>
      </c>
    </row>
    <row r="18" spans="1:10" x14ac:dyDescent="0.25">
      <c r="A18" s="2">
        <v>5</v>
      </c>
      <c r="B18" s="5">
        <f>3640.76*H4+3640.76</f>
        <v>3795.8563760000002</v>
      </c>
      <c r="C18" s="5">
        <f>3877.06*H4+3877.06</f>
        <v>4042.2227560000001</v>
      </c>
      <c r="D18" s="5">
        <f>4129.08*H4+4129.08</f>
        <v>4304.9788079999998</v>
      </c>
      <c r="E18" s="5">
        <f>4371.01*H4+4371.01</f>
        <v>4557.2150259999999</v>
      </c>
      <c r="F18" s="5">
        <f>4683.28*H4+4683.28</f>
        <v>4882.7877279999993</v>
      </c>
      <c r="G18" s="5">
        <f>4987.69*H4+4987.69</f>
        <v>5200.1655939999991</v>
      </c>
    </row>
    <row r="21" spans="1:10" x14ac:dyDescent="0.25">
      <c r="A21" s="13" t="s">
        <v>23</v>
      </c>
      <c r="B21" s="14"/>
      <c r="C21" s="14"/>
      <c r="D21" s="14"/>
      <c r="E21" s="15"/>
    </row>
    <row r="22" spans="1:10" x14ac:dyDescent="0.25">
      <c r="A22" s="2"/>
      <c r="B22" s="2" t="s">
        <v>3</v>
      </c>
      <c r="C22" s="2" t="s">
        <v>24</v>
      </c>
      <c r="D22" s="2" t="s">
        <v>5</v>
      </c>
      <c r="E22" s="2" t="s">
        <v>25</v>
      </c>
    </row>
    <row r="23" spans="1:10" x14ac:dyDescent="0.25">
      <c r="A23" s="2" t="s">
        <v>26</v>
      </c>
      <c r="B23" s="3">
        <v>1</v>
      </c>
      <c r="C23" s="3" t="s">
        <v>27</v>
      </c>
      <c r="D23" s="3">
        <v>1</v>
      </c>
      <c r="E23" s="5">
        <f>1300.08*H4+1300.08</f>
        <v>1355.4634079999998</v>
      </c>
      <c r="I23" s="23">
        <f>D18</f>
        <v>4304.9788079999998</v>
      </c>
      <c r="J23" s="10">
        <f>E18</f>
        <v>4557.2150259999999</v>
      </c>
    </row>
    <row r="24" spans="1:10" x14ac:dyDescent="0.25">
      <c r="A24" s="2" t="s">
        <v>28</v>
      </c>
      <c r="B24" s="3">
        <v>3</v>
      </c>
      <c r="C24" s="3" t="s">
        <v>27</v>
      </c>
      <c r="D24" s="3">
        <v>2</v>
      </c>
      <c r="E24" s="5">
        <f>E23</f>
        <v>1355.4634079999998</v>
      </c>
      <c r="H24">
        <v>0</v>
      </c>
      <c r="I24" s="23">
        <f>I23*15%</f>
        <v>645.7468212</v>
      </c>
      <c r="J24" s="23">
        <f>J23*15%</f>
        <v>683.58225389999996</v>
      </c>
    </row>
    <row r="25" spans="1:10" x14ac:dyDescent="0.25">
      <c r="A25" s="2" t="s">
        <v>29</v>
      </c>
      <c r="B25" s="3">
        <v>1</v>
      </c>
      <c r="C25" s="3" t="s">
        <v>30</v>
      </c>
      <c r="D25" s="3">
        <v>1</v>
      </c>
      <c r="E25" s="5">
        <f>2007.09*H4+2007.09</f>
        <v>2092.5920339999998</v>
      </c>
      <c r="I25" s="23">
        <f>((I23*10%)/30)*(20)</f>
        <v>286.99858720000003</v>
      </c>
      <c r="J25" s="10">
        <f t="shared" ref="J25" si="0">E20</f>
        <v>0</v>
      </c>
    </row>
    <row r="26" spans="1:10" x14ac:dyDescent="0.25">
      <c r="A26" s="2" t="s">
        <v>31</v>
      </c>
      <c r="B26" s="3">
        <v>1</v>
      </c>
      <c r="C26" s="3" t="s">
        <v>32</v>
      </c>
      <c r="D26" s="3">
        <v>1</v>
      </c>
      <c r="E26" s="5">
        <f>3640.76*H4+3640.76</f>
        <v>3795.8563760000002</v>
      </c>
      <c r="H26">
        <v>25</v>
      </c>
      <c r="I26" s="23">
        <f>I23*25%</f>
        <v>1076.244702</v>
      </c>
      <c r="J26" s="23">
        <f>J23*25%</f>
        <v>1139.3037565</v>
      </c>
    </row>
    <row r="27" spans="1:10" x14ac:dyDescent="0.25">
      <c r="A27" s="3"/>
      <c r="B27" s="3"/>
      <c r="C27" s="3"/>
      <c r="D27" s="3"/>
      <c r="I27" s="23">
        <f>C30</f>
        <v>953.10321599999997</v>
      </c>
      <c r="J27" s="24">
        <f>C30</f>
        <v>953.10321599999997</v>
      </c>
    </row>
    <row r="28" spans="1:10" x14ac:dyDescent="0.25">
      <c r="A28" s="13" t="s">
        <v>33</v>
      </c>
      <c r="B28" s="14"/>
      <c r="C28" s="14"/>
      <c r="D28" s="15"/>
      <c r="I28" s="23">
        <f>SUM(I23:I27)</f>
        <v>7267.0721343999994</v>
      </c>
      <c r="J28" s="10">
        <f>SUM(J23:J27)</f>
        <v>7333.2042523999989</v>
      </c>
    </row>
    <row r="29" spans="1:10" x14ac:dyDescent="0.25">
      <c r="A29" s="2" t="s">
        <v>34</v>
      </c>
      <c r="B29" s="2" t="s">
        <v>35</v>
      </c>
      <c r="C29" s="2" t="s">
        <v>36</v>
      </c>
      <c r="D29" s="2" t="s">
        <v>5</v>
      </c>
    </row>
    <row r="30" spans="1:10" x14ac:dyDescent="0.25">
      <c r="A30" s="2">
        <v>2</v>
      </c>
      <c r="B30" s="3">
        <v>3</v>
      </c>
      <c r="C30" s="7">
        <f>914.16*H4+914.16</f>
        <v>953.10321599999997</v>
      </c>
      <c r="D30" s="3">
        <v>2</v>
      </c>
    </row>
    <row r="31" spans="1:10" x14ac:dyDescent="0.25">
      <c r="A31" s="2">
        <v>1</v>
      </c>
      <c r="B31" s="3">
        <v>2</v>
      </c>
      <c r="C31" s="7">
        <f>675.14*H5+675.14</f>
        <v>675.14</v>
      </c>
      <c r="D31" s="3">
        <v>0</v>
      </c>
    </row>
    <row r="32" spans="1:10" x14ac:dyDescent="0.25">
      <c r="A32" s="2">
        <v>1</v>
      </c>
      <c r="B32" s="3">
        <v>1</v>
      </c>
      <c r="C32" s="7">
        <f>467.71*H4+467.71</f>
        <v>487.63444599999997</v>
      </c>
      <c r="D32" s="3">
        <v>1</v>
      </c>
    </row>
    <row r="35" spans="1:6" x14ac:dyDescent="0.25">
      <c r="E35" s="11"/>
    </row>
    <row r="36" spans="1:6" x14ac:dyDescent="0.25">
      <c r="A36" s="22" t="s">
        <v>37</v>
      </c>
      <c r="B36" s="22"/>
      <c r="C36" s="22"/>
      <c r="D36" s="22"/>
      <c r="E36" s="12"/>
    </row>
    <row r="37" spans="1:6" x14ac:dyDescent="0.25">
      <c r="A37" s="2"/>
      <c r="B37" s="13" t="s">
        <v>38</v>
      </c>
      <c r="C37" s="14"/>
      <c r="D37" s="15"/>
      <c r="E37" s="1"/>
    </row>
    <row r="38" spans="1:6" x14ac:dyDescent="0.25">
      <c r="A38" s="2" t="s">
        <v>39</v>
      </c>
      <c r="B38" s="16">
        <f>6900*4.26%+6900</f>
        <v>7193.94</v>
      </c>
      <c r="C38" s="17"/>
      <c r="D38" s="18"/>
    </row>
    <row r="39" spans="1:6" x14ac:dyDescent="0.25">
      <c r="A39" s="2" t="s">
        <v>40</v>
      </c>
      <c r="B39" s="16">
        <f>4600*4.26%+4600</f>
        <v>4795.96</v>
      </c>
      <c r="C39" s="17"/>
      <c r="D39" s="18"/>
      <c r="E39" s="10"/>
    </row>
    <row r="40" spans="1:6" x14ac:dyDescent="0.25">
      <c r="A40" s="1"/>
      <c r="B40" s="1"/>
      <c r="C40" s="1"/>
      <c r="D40" s="1"/>
      <c r="E40" s="10"/>
      <c r="F40" s="1"/>
    </row>
  </sheetData>
  <mergeCells count="11">
    <mergeCell ref="B37:D37"/>
    <mergeCell ref="B38:D38"/>
    <mergeCell ref="B39:D39"/>
    <mergeCell ref="A28:D28"/>
    <mergeCell ref="A1:G1"/>
    <mergeCell ref="A2:G2"/>
    <mergeCell ref="A3:G3"/>
    <mergeCell ref="A4:G4"/>
    <mergeCell ref="A6:F6"/>
    <mergeCell ref="A21:E21"/>
    <mergeCell ref="A36:D36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2026-01-16T14:28:58Z</dcterms:modified>
</cp:coreProperties>
</file>